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codeName="DieseArbeitsmappe"/>
  <mc:AlternateContent xmlns:mc="http://schemas.openxmlformats.org/markup-compatibility/2006">
    <mc:Choice Requires="x15">
      <x15ac:absPath xmlns:x15ac="http://schemas.microsoft.com/office/spreadsheetml/2010/11/ac" url="C:\ALW-D Daten\Akt Verband Swissolar neu\Projekte aktuell\2025 SSOE\Formulare\"/>
    </mc:Choice>
  </mc:AlternateContent>
  <xr:revisionPtr revIDLastSave="0" documentId="8_{B072363B-2B3B-48F5-BA18-D6C6A34798BC}" xr6:coauthVersionLast="47" xr6:coauthVersionMax="47" xr10:uidLastSave="{00000000-0000-0000-0000-000000000000}"/>
  <bookViews>
    <workbookView xWindow="-120" yWindow="-120" windowWidth="29040" windowHeight="15720" tabRatio="757" xr2:uid="{00000000-000D-0000-FFFF-FFFF00000000}"/>
  </bookViews>
  <sheets>
    <sheet name="PV_Module" sheetId="10" r:id="rId1"/>
    <sheet name="Sprachen" sheetId="14" state="hidden" r:id="rId2"/>
    <sheet name="Referenz" sheetId="13" state="hidden" r:id="rId3"/>
    <sheet name="Export" sheetId="16" state="hidden" r:id="rId4"/>
  </sheets>
  <definedNames>
    <definedName name="Datum_Eingang">Referenz!$B$4</definedName>
    <definedName name="_xlnm.Print_Area" localSheetId="3">Export!$A$1:$I$128</definedName>
    <definedName name="_xlnm.Print_Area" localSheetId="0">PV_Module!$A$1:$H$66</definedName>
    <definedName name="Export3">Export!$E$5:$E$105</definedName>
    <definedName name="Jahr">Referenz!$B$3</definedName>
    <definedName name="Print_Area" localSheetId="0">PV_Module!$A$2:$I$60</definedName>
    <definedName name="Sprache">PV_Module!$F$1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5" i="10" l="1"/>
  <c r="B90" i="14"/>
  <c r="E45" i="10"/>
  <c r="A102" i="14"/>
  <c r="J44" i="10"/>
  <c r="J40" i="10"/>
  <c r="J39" i="10"/>
  <c r="J38" i="10"/>
  <c r="J37" i="10"/>
  <c r="J33" i="10"/>
  <c r="J32" i="10"/>
  <c r="J31" i="10"/>
  <c r="J30" i="10"/>
  <c r="J29" i="10"/>
  <c r="K33" i="10"/>
  <c r="I33" i="10" s="1"/>
  <c r="K32" i="10"/>
  <c r="K31" i="10"/>
  <c r="I31" i="10" s="1"/>
  <c r="K30" i="10"/>
  <c r="K29" i="10"/>
  <c r="I30" i="10"/>
  <c r="I29" i="10"/>
  <c r="K39" i="10"/>
  <c r="I39" i="10" s="1"/>
  <c r="K38" i="10"/>
  <c r="I38" i="10" s="1"/>
  <c r="K37" i="10"/>
  <c r="I37" i="10" s="1"/>
  <c r="A53" i="10"/>
  <c r="A46" i="10"/>
  <c r="D72" i="16" l="1"/>
  <c r="E72" i="16" s="1"/>
  <c r="D70" i="16"/>
  <c r="E70" i="16" s="1"/>
  <c r="D68" i="16"/>
  <c r="E68" i="16" s="1"/>
  <c r="D71" i="16"/>
  <c r="E71" i="16" s="1"/>
  <c r="D69" i="16"/>
  <c r="E69" i="16" s="1"/>
  <c r="D67" i="16"/>
  <c r="E67" i="16" s="1"/>
  <c r="D79" i="16"/>
  <c r="E79" i="16" s="1"/>
  <c r="D78" i="16"/>
  <c r="E78" i="16" s="1"/>
  <c r="G45" i="10"/>
  <c r="F45" i="10"/>
  <c r="G34" i="10"/>
  <c r="C39" i="10"/>
  <c r="B39" i="10"/>
  <c r="F34" i="10"/>
  <c r="D55" i="16"/>
  <c r="E55" i="16" s="1"/>
  <c r="D56" i="16"/>
  <c r="E56" i="16" s="1"/>
  <c r="D57" i="16"/>
  <c r="E57" i="16" s="1"/>
  <c r="D58" i="16"/>
  <c r="E58" i="16" s="1"/>
  <c r="D59" i="16"/>
  <c r="E59" i="16" s="1"/>
  <c r="D60" i="16"/>
  <c r="E60" i="16" s="1"/>
  <c r="D43" i="16"/>
  <c r="E43" i="16" s="1"/>
  <c r="D44" i="16"/>
  <c r="E44" i="16" s="1"/>
  <c r="D45" i="16"/>
  <c r="E45" i="16" s="1"/>
  <c r="D46" i="16"/>
  <c r="E46" i="16" s="1"/>
  <c r="D47" i="16"/>
  <c r="E47" i="16" s="1"/>
  <c r="D48" i="16"/>
  <c r="E48" i="16" s="1"/>
  <c r="B10" i="13" l="1"/>
  <c r="F46" i="10"/>
  <c r="I32" i="10" l="1"/>
  <c r="E33" i="10"/>
  <c r="E32" i="10"/>
  <c r="E31" i="10"/>
  <c r="E39" i="10"/>
  <c r="A32" i="10"/>
  <c r="A33" i="10"/>
  <c r="A34" i="10"/>
  <c r="A35" i="10"/>
  <c r="A36" i="10"/>
  <c r="A37" i="10"/>
  <c r="D99" i="16"/>
  <c r="D98" i="16"/>
  <c r="D97" i="16"/>
  <c r="E97" i="16" s="1"/>
  <c r="D9" i="16" l="1"/>
  <c r="I1" i="10" l="1"/>
  <c r="E105" i="16" l="1"/>
  <c r="E99" i="16"/>
  <c r="E98" i="16"/>
  <c r="D95" i="16"/>
  <c r="E95" i="16" s="1"/>
  <c r="D94" i="16"/>
  <c r="E94" i="16" s="1"/>
  <c r="D93" i="16"/>
  <c r="E93" i="16" s="1"/>
  <c r="D92" i="16"/>
  <c r="E92" i="16" s="1"/>
  <c r="D89" i="16"/>
  <c r="D88" i="16"/>
  <c r="D87" i="16"/>
  <c r="E87" i="16" s="1"/>
  <c r="D86" i="16"/>
  <c r="E86" i="16" s="1"/>
  <c r="D85" i="16"/>
  <c r="E85" i="16" s="1"/>
  <c r="D84" i="16"/>
  <c r="E84" i="16" s="1"/>
  <c r="D83" i="16"/>
  <c r="E83" i="16" s="1"/>
  <c r="D82" i="16"/>
  <c r="E82" i="16" s="1"/>
  <c r="D81" i="16"/>
  <c r="E81" i="16" s="1"/>
  <c r="D80" i="16"/>
  <c r="E80" i="16" s="1"/>
  <c r="D77" i="16"/>
  <c r="E77" i="16" s="1"/>
  <c r="D76" i="16"/>
  <c r="E76" i="16" s="1"/>
  <c r="D75" i="16"/>
  <c r="E75" i="16" s="1"/>
  <c r="D74" i="16"/>
  <c r="E74" i="16" s="1"/>
  <c r="D66" i="16"/>
  <c r="E66" i="16" s="1"/>
  <c r="D65" i="16"/>
  <c r="E65" i="16" s="1"/>
  <c r="D64" i="16"/>
  <c r="D63" i="16"/>
  <c r="D61" i="16"/>
  <c r="E61" i="16" s="1"/>
  <c r="D54" i="16"/>
  <c r="E54" i="16" s="1"/>
  <c r="D53" i="16"/>
  <c r="E53" i="16" s="1"/>
  <c r="D52" i="16"/>
  <c r="E52" i="16" s="1"/>
  <c r="D51" i="16"/>
  <c r="D49" i="16"/>
  <c r="E49" i="16" s="1"/>
  <c r="D42" i="16"/>
  <c r="E42" i="16" s="1"/>
  <c r="D41" i="16"/>
  <c r="E41" i="16" s="1"/>
  <c r="D40" i="16"/>
  <c r="E40" i="16" s="1"/>
  <c r="D39" i="16"/>
  <c r="E39" i="16" s="1"/>
  <c r="D36" i="16"/>
  <c r="E36" i="16" s="1"/>
  <c r="D35" i="16"/>
  <c r="E35" i="16" s="1"/>
  <c r="D34" i="16"/>
  <c r="E34" i="16" s="1"/>
  <c r="D32" i="16"/>
  <c r="E32" i="16" s="1"/>
  <c r="D30" i="16"/>
  <c r="E30" i="16" s="1"/>
  <c r="D29" i="16"/>
  <c r="E29" i="16" s="1"/>
  <c r="D28" i="16"/>
  <c r="E28" i="16" s="1"/>
  <c r="D27" i="16"/>
  <c r="E27" i="16" s="1"/>
  <c r="D15" i="16"/>
  <c r="E15" i="16" s="1"/>
  <c r="D14" i="16"/>
  <c r="E14" i="16" s="1"/>
  <c r="D13" i="16"/>
  <c r="E13" i="16" s="1"/>
  <c r="D12" i="16"/>
  <c r="E12" i="16" s="1"/>
  <c r="D11" i="16"/>
  <c r="E11" i="16" s="1"/>
  <c r="D10" i="16"/>
  <c r="E10" i="16" s="1"/>
  <c r="D25" i="16"/>
  <c r="E25" i="16" s="1"/>
  <c r="E21" i="16"/>
  <c r="E20" i="16"/>
  <c r="E19" i="16"/>
  <c r="E18" i="16"/>
  <c r="E17" i="16"/>
  <c r="E16" i="16"/>
  <c r="E9" i="16"/>
  <c r="D7" i="16" a="1"/>
  <c r="D7" i="16" s="1"/>
  <c r="E6" i="16"/>
  <c r="E64" i="16" l="1"/>
  <c r="D73" i="16"/>
  <c r="E63" i="16"/>
  <c r="D62" i="16"/>
  <c r="E62" i="16" s="1"/>
  <c r="E89" i="16"/>
  <c r="D91" i="16"/>
  <c r="E91" i="16" s="1"/>
  <c r="E88" i="16"/>
  <c r="D90" i="16"/>
  <c r="E90" i="16" s="1"/>
  <c r="E73" i="16"/>
  <c r="D38" i="16"/>
  <c r="E38" i="16" s="1"/>
  <c r="D50" i="16"/>
  <c r="E50" i="16" s="1"/>
  <c r="E7" i="16"/>
  <c r="D5" i="16"/>
  <c r="E5" i="16" s="1"/>
  <c r="E51" i="16"/>
  <c r="C88" i="14" l="1"/>
  <c r="E29" i="10" l="1"/>
  <c r="A66" i="10" l="1"/>
  <c r="B65" i="10"/>
  <c r="A65" i="10"/>
  <c r="A64" i="10"/>
  <c r="B63" i="10"/>
  <c r="A63" i="10"/>
  <c r="A62" i="10"/>
  <c r="C59" i="10"/>
  <c r="A59" i="10"/>
  <c r="A58" i="10"/>
  <c r="A57" i="10"/>
  <c r="A56" i="10"/>
  <c r="A52" i="10"/>
  <c r="A51" i="10"/>
  <c r="C50" i="10"/>
  <c r="A50" i="10"/>
  <c r="C49" i="10"/>
  <c r="A49" i="10"/>
  <c r="E48" i="10"/>
  <c r="A48" i="10"/>
  <c r="E46" i="10"/>
  <c r="A45" i="10"/>
  <c r="E44" i="10"/>
  <c r="A44" i="10"/>
  <c r="E43" i="10"/>
  <c r="C43" i="10"/>
  <c r="A43" i="10"/>
  <c r="E42" i="10"/>
  <c r="C42" i="10"/>
  <c r="A42" i="10"/>
  <c r="E41" i="10"/>
  <c r="A41" i="10"/>
  <c r="E40" i="10"/>
  <c r="E38" i="10"/>
  <c r="A39" i="10"/>
  <c r="E37" i="10"/>
  <c r="A38" i="10"/>
  <c r="E36" i="10"/>
  <c r="E34" i="10"/>
  <c r="A31" i="10"/>
  <c r="E30" i="10"/>
  <c r="A30" i="10"/>
  <c r="A29" i="10"/>
  <c r="E28" i="10"/>
  <c r="A28" i="10"/>
  <c r="G27" i="10"/>
  <c r="C27" i="10"/>
  <c r="A27" i="10"/>
  <c r="G26" i="10"/>
  <c r="C26" i="10"/>
  <c r="A26" i="10"/>
  <c r="E25" i="10"/>
  <c r="A25" i="10"/>
  <c r="A24" i="10"/>
  <c r="E20" i="10"/>
  <c r="E18" i="10"/>
  <c r="E17" i="10"/>
  <c r="E16" i="10"/>
  <c r="E14" i="10"/>
  <c r="A11" i="10"/>
  <c r="F6" i="10" l="1"/>
  <c r="B49" i="10"/>
  <c r="B42" i="10"/>
  <c r="F26" i="10"/>
  <c r="B26" i="10"/>
  <c r="A21" i="10"/>
  <c r="A20" i="10"/>
  <c r="E19" i="10"/>
  <c r="A19" i="10"/>
  <c r="A18" i="10"/>
  <c r="A17" i="10"/>
  <c r="A16" i="10"/>
  <c r="E15" i="10"/>
  <c r="A15" i="10"/>
  <c r="G14" i="10"/>
  <c r="B14" i="10"/>
  <c r="A14" i="10"/>
  <c r="A13" i="10"/>
  <c r="A9" i="10"/>
  <c r="F8" i="10"/>
  <c r="A8" i="10"/>
  <c r="F7" i="10"/>
  <c r="A7" i="10"/>
  <c r="A6" i="10"/>
  <c r="A5" i="10"/>
  <c r="F4" i="10"/>
  <c r="A4" i="10"/>
  <c r="A3" i="10"/>
  <c r="A1" i="10"/>
  <c r="A100" i="14" l="1"/>
  <c r="A101" i="14"/>
  <c r="A99" i="14"/>
  <c r="A98" i="14"/>
  <c r="K40" i="10" l="1"/>
  <c r="I40" i="10" s="1"/>
  <c r="K41" i="10"/>
  <c r="I41" i="10" s="1"/>
  <c r="J41" i="10" s="1"/>
  <c r="K42" i="10"/>
  <c r="I42" i="10" s="1"/>
  <c r="J42" i="10" s="1"/>
  <c r="K43" i="10"/>
  <c r="I43" i="10" s="1"/>
  <c r="J43" i="10" s="1"/>
  <c r="K44" i="10"/>
  <c r="I44" i="10" s="1"/>
  <c r="A90" i="14" l="1"/>
  <c r="C90" i="14"/>
  <c r="B88" i="14"/>
  <c r="B66" i="10" l="1"/>
  <c r="A88" i="14" l="1"/>
  <c r="B64" i="10" s="1"/>
  <c r="G1" i="10" l="1"/>
  <c r="D8" i="16" s="1"/>
  <c r="E8" i="16" s="1"/>
  <c r="B19" i="10" l="1"/>
  <c r="G19" i="10"/>
  <c r="D37" i="16" s="1"/>
  <c r="E37" i="16" s="1"/>
  <c r="J27" i="10" l="1"/>
  <c r="B13" i="13" s="1"/>
  <c r="I7" i="10" s="1"/>
  <c r="B9" i="13"/>
  <c r="I3" i="10" s="1"/>
  <c r="B46" i="10"/>
  <c r="B44" i="10" s="1"/>
  <c r="B21" i="10"/>
  <c r="B8" i="13" s="1"/>
  <c r="D31" i="16"/>
  <c r="E31" i="16" s="1"/>
  <c r="B53" i="10" l="1"/>
  <c r="B51" i="10" s="1"/>
  <c r="D33" i="16"/>
  <c r="E33" i="16" s="1"/>
  <c r="G46" i="10"/>
  <c r="I4" i="10"/>
  <c r="B11" i="13" l="1"/>
  <c r="I5" i="10" s="1"/>
  <c r="I2" i="10"/>
  <c r="C46" i="10"/>
  <c r="B12" i="13"/>
  <c r="I6" i="10" s="1"/>
  <c r="H2" i="10" l="1"/>
  <c r="C53" i="10"/>
  <c r="C51" i="10" s="1"/>
  <c r="C44" i="10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<sst xmlns="http://schemas.openxmlformats.org/spreadsheetml/2006/main" count="733" uniqueCount="416">
  <si>
    <t>Hersteller</t>
  </si>
  <si>
    <t>Importeur</t>
  </si>
  <si>
    <t>Handelsunternehmung</t>
  </si>
  <si>
    <t>PLZ/Ort</t>
  </si>
  <si>
    <t>Kontaktperson</t>
  </si>
  <si>
    <t>Andere</t>
  </si>
  <si>
    <t>Eigenproduktion</t>
  </si>
  <si>
    <t>Summe Verkauf Schweiz</t>
  </si>
  <si>
    <t>Summe Herkunft</t>
  </si>
  <si>
    <t>Anzahl</t>
  </si>
  <si>
    <t>Anlagen</t>
  </si>
  <si>
    <t xml:space="preserve">Einfamilienhäuser </t>
  </si>
  <si>
    <t xml:space="preserve">Mehrfamilienhäuser </t>
  </si>
  <si>
    <t>Industrie, Gewerbe</t>
  </si>
  <si>
    <t>Öffentliche Dienste</t>
  </si>
  <si>
    <t>Bemerkungen</t>
  </si>
  <si>
    <t>abzüglich Export</t>
  </si>
  <si>
    <t>Leistung</t>
  </si>
  <si>
    <t>[ kW ]</t>
  </si>
  <si>
    <t>über 100 kW  bis 1000 kW</t>
  </si>
  <si>
    <t>über   20 kW  bis     30 kW</t>
  </si>
  <si>
    <t>über   30 kW  bis     50 kW</t>
  </si>
  <si>
    <t>über   50 kW  bis   100 kW</t>
  </si>
  <si>
    <t>Übrige Standorte</t>
  </si>
  <si>
    <t>kW</t>
  </si>
  <si>
    <t>Anzahl Systeme</t>
  </si>
  <si>
    <t>Stück</t>
  </si>
  <si>
    <t>(Netzverbund &amp; Inselanlagen)</t>
  </si>
  <si>
    <t>Referenztabelle</t>
  </si>
  <si>
    <t>Jahr</t>
  </si>
  <si>
    <t>Einreichedatum</t>
  </si>
  <si>
    <t>Prüfungen</t>
  </si>
  <si>
    <t>Fehler</t>
  </si>
  <si>
    <t>Rücksendung</t>
  </si>
  <si>
    <t>Version</t>
  </si>
  <si>
    <t>E-Mail</t>
  </si>
  <si>
    <t>Unternehmen</t>
  </si>
  <si>
    <t>Firma</t>
  </si>
  <si>
    <t>Strasse</t>
  </si>
  <si>
    <t>Telefon</t>
  </si>
  <si>
    <t>Bezug Schweiz</t>
  </si>
  <si>
    <t>Import</t>
  </si>
  <si>
    <t>an Bauherrschaft</t>
  </si>
  <si>
    <t>an Installateur (1)</t>
  </si>
  <si>
    <t>an Handel (1)</t>
  </si>
  <si>
    <t>Produktion &amp; Handel</t>
  </si>
  <si>
    <t>1. Herkunft der Module</t>
  </si>
  <si>
    <t>2. Vertrieb der Module</t>
  </si>
  <si>
    <t>Neuanlagen</t>
  </si>
  <si>
    <t>Grundsätze</t>
  </si>
  <si>
    <t xml:space="preserve">Datenschutz
</t>
  </si>
  <si>
    <t>Zeitpunkt</t>
  </si>
  <si>
    <t>Erhebungsgrössen</t>
  </si>
  <si>
    <t>3. Art der Anlagen</t>
  </si>
  <si>
    <t>Total Anlagen</t>
  </si>
  <si>
    <t>Installierte Fläche</t>
  </si>
  <si>
    <t>6. Anlage nach Anlagengrösse</t>
  </si>
  <si>
    <t>4. Ersatzanlagen</t>
  </si>
  <si>
    <t>Ersetzte Anlagen</t>
  </si>
  <si>
    <t>5. Fassadenanlagen</t>
  </si>
  <si>
    <t>75° - 90° (Fassade)</t>
  </si>
  <si>
    <t>Deutsch</t>
  </si>
  <si>
    <t>Französisch</t>
  </si>
  <si>
    <t>Italienisch</t>
  </si>
  <si>
    <t>Statistik Sonnenenergie - Photovoltaik</t>
  </si>
  <si>
    <t>Sprache/Langue/Lingua</t>
  </si>
  <si>
    <t>Entreprise</t>
  </si>
  <si>
    <t>Téléphone</t>
  </si>
  <si>
    <t>Fabricant</t>
  </si>
  <si>
    <t>Importateur</t>
  </si>
  <si>
    <t>Autre</t>
  </si>
  <si>
    <t>Persona di contatto</t>
  </si>
  <si>
    <t>Telefono</t>
  </si>
  <si>
    <t>Fabbricante</t>
  </si>
  <si>
    <t>Importatore</t>
  </si>
  <si>
    <t>Altro</t>
  </si>
  <si>
    <r>
      <t>m</t>
    </r>
    <r>
      <rPr>
        <vertAlign val="superscript"/>
        <sz val="8"/>
        <rFont val="Arial"/>
        <family val="2"/>
      </rPr>
      <t>2</t>
    </r>
  </si>
  <si>
    <t>Puissance</t>
  </si>
  <si>
    <t>Case monofamigliari</t>
  </si>
  <si>
    <t>Case plurifamigliari</t>
  </si>
  <si>
    <t>Industria, artigianato</t>
  </si>
  <si>
    <t>Altri luoghi</t>
  </si>
  <si>
    <t>Produzione propria</t>
  </si>
  <si>
    <t>Acquisti dalla Svizzera</t>
  </si>
  <si>
    <t>da   20 kW  a    30 kW</t>
  </si>
  <si>
    <t>da   30 kW  a    50 kW</t>
  </si>
  <si>
    <t>da   50 kW  a  100 kW</t>
  </si>
  <si>
    <t>da 100 kW  a 1000 kW</t>
  </si>
  <si>
    <t>Superficie installata</t>
  </si>
  <si>
    <t>Potenza</t>
  </si>
  <si>
    <t>pezzi</t>
  </si>
  <si>
    <t>Numero</t>
  </si>
  <si>
    <t>impianti</t>
  </si>
  <si>
    <t>Acheté en Suisse</t>
  </si>
  <si>
    <t>2. Distribution des modules</t>
  </si>
  <si>
    <t>3. Type d'installation</t>
  </si>
  <si>
    <t>Nombre</t>
  </si>
  <si>
    <t>Remarques</t>
  </si>
  <si>
    <t>Nombre de systèmes</t>
  </si>
  <si>
    <t>pieces</t>
  </si>
  <si>
    <t>Surface installée</t>
  </si>
  <si>
    <t>Retour</t>
  </si>
  <si>
    <t>Principes</t>
  </si>
  <si>
    <t>Protections des données</t>
  </si>
  <si>
    <t>Parametri di riferimento</t>
  </si>
  <si>
    <t>Periodo considerato</t>
  </si>
  <si>
    <t>Protezione dei dati</t>
  </si>
  <si>
    <t>Aspetti generali</t>
  </si>
  <si>
    <t>1. Provenienza dei moduli</t>
  </si>
  <si>
    <t>Totale provenienza</t>
  </si>
  <si>
    <t>2. Distribuzione dei moduli</t>
  </si>
  <si>
    <t>Installateur</t>
  </si>
  <si>
    <t>Installierte PV (Leistung)</t>
  </si>
  <si>
    <t>Statistica sull'energia solare fotovoltaico</t>
  </si>
  <si>
    <t>Dati dell'azienda</t>
  </si>
  <si>
    <t>Nome dell'azienda</t>
  </si>
  <si>
    <t>Indirizzo</t>
  </si>
  <si>
    <t>NAP/Luogo</t>
  </si>
  <si>
    <t>Impresa commerciale</t>
  </si>
  <si>
    <t>Produzione &amp; Commercio</t>
  </si>
  <si>
    <t>(in parallelo alla rete e in isola)</t>
  </si>
  <si>
    <t>deduzione Export</t>
  </si>
  <si>
    <t>Totale vendita in Svizzera</t>
  </si>
  <si>
    <t>a committenti</t>
  </si>
  <si>
    <t>a installatori (1)</t>
  </si>
  <si>
    <t>a rivenditori (1)</t>
  </si>
  <si>
    <t>3. Tipo degli impianto</t>
  </si>
  <si>
    <t>Solo impianti installati dalla sua azienda</t>
  </si>
  <si>
    <t>in parallelo alla rete</t>
  </si>
  <si>
    <t>Zusatzfragen</t>
  </si>
  <si>
    <t>Questions supplémentaires</t>
  </si>
  <si>
    <t>Domande supplementari</t>
  </si>
  <si>
    <t>Informationen für Prüfung</t>
  </si>
  <si>
    <t>Fehlemeldungen</t>
  </si>
  <si>
    <t>Servizi pubblici</t>
  </si>
  <si>
    <t>4. Impianti sostitutivi</t>
  </si>
  <si>
    <t>Impianti nuovi</t>
  </si>
  <si>
    <t>Impianti sostituiti</t>
  </si>
  <si>
    <t>5. Impianti in facciata</t>
  </si>
  <si>
    <t>75° - 90° (facciate)</t>
  </si>
  <si>
    <t>6. Impianti per dimensione dell'impianto</t>
  </si>
  <si>
    <t>Totale impianti</t>
  </si>
  <si>
    <t>Osservazioni</t>
  </si>
  <si>
    <t>PV installato (potenza)</t>
  </si>
  <si>
    <t>Numero di sistemi</t>
  </si>
  <si>
    <t>Termine di risposta</t>
  </si>
  <si>
    <t>Die durchschnittliche Anlagengrösse ist ausserhalb der angegebenen Werte</t>
  </si>
  <si>
    <t>Statistique énergie solaire photovoltaïque</t>
  </si>
  <si>
    <t>Nom</t>
  </si>
  <si>
    <t>Rue</t>
  </si>
  <si>
    <t>Personne de contact</t>
  </si>
  <si>
    <t>NPA/lieu</t>
  </si>
  <si>
    <t>Revendeur</t>
  </si>
  <si>
    <t>Production &amp; commercialisation</t>
  </si>
  <si>
    <t>1. Origine des modules</t>
  </si>
  <si>
    <t>(installations isolées &amp; raccordées)</t>
  </si>
  <si>
    <t>Production propre</t>
  </si>
  <si>
    <t>Total origine</t>
  </si>
  <si>
    <t>Total des ventes en Suisse</t>
  </si>
  <si>
    <t>aux maîtres d'ouvrages</t>
  </si>
  <si>
    <t>par l'installateur (1)</t>
  </si>
  <si>
    <t>par d'autres revendeurs (1)</t>
  </si>
  <si>
    <t xml:space="preserve">Uniquement les installations réalisées par </t>
  </si>
  <si>
    <t>votre entreprises et raccordées au réseau</t>
  </si>
  <si>
    <t>Maisons individuelles</t>
  </si>
  <si>
    <t>Immeubles</t>
  </si>
  <si>
    <t>Industrie, commerce</t>
  </si>
  <si>
    <t>Secteur public</t>
  </si>
  <si>
    <t>Divers</t>
  </si>
  <si>
    <t>4. Remplacement d'installations</t>
  </si>
  <si>
    <t>Nouvelles installations</t>
  </si>
  <si>
    <t>Installations remplacées</t>
  </si>
  <si>
    <t>5. Installations en façade</t>
  </si>
  <si>
    <t>75° - 90° (Façade)</t>
  </si>
  <si>
    <t>6. Installations selon la taille</t>
  </si>
  <si>
    <t>plus de   20 kW  à     30 kW</t>
  </si>
  <si>
    <t>plus de   30 kW  à     50 kW</t>
  </si>
  <si>
    <t>plus de   50 kW  à   100 kW</t>
  </si>
  <si>
    <t>plus de 100 kW  à 1000 kW</t>
  </si>
  <si>
    <t>Total installations</t>
  </si>
  <si>
    <t>Date</t>
  </si>
  <si>
    <t>Données</t>
  </si>
  <si>
    <t>ausblenden</t>
  </si>
  <si>
    <t>Status ok</t>
  </si>
  <si>
    <t>Statut ok</t>
  </si>
  <si>
    <t>Stato ok</t>
  </si>
  <si>
    <t>Erreur</t>
  </si>
  <si>
    <t>Errore</t>
  </si>
  <si>
    <r>
      <t>Installation</t>
    </r>
    <r>
      <rPr>
        <sz val="8"/>
        <rFont val="Arial"/>
        <family val="2"/>
      </rPr>
      <t xml:space="preserve"> (nur in der Schweiz installierte Anlagen)</t>
    </r>
  </si>
  <si>
    <r>
      <t xml:space="preserve">Installation </t>
    </r>
    <r>
      <rPr>
        <sz val="8"/>
        <rFont val="Arial"/>
        <family val="2"/>
      </rPr>
      <t>(uniquement le installations en Suisse)</t>
    </r>
  </si>
  <si>
    <r>
      <rPr>
        <b/>
        <sz val="8"/>
        <rFont val="Arial"/>
        <family val="2"/>
      </rPr>
      <t>Installazione</t>
    </r>
    <r>
      <rPr>
        <sz val="8"/>
        <rFont val="Arial"/>
        <family val="2"/>
      </rPr>
      <t xml:space="preserve"> (solo impianti installati in Svizzera)</t>
    </r>
  </si>
  <si>
    <t>Installatore</t>
  </si>
  <si>
    <t>Si erreur, affiché ici:</t>
  </si>
  <si>
    <t>Se a errore, visualizzati qui:</t>
  </si>
  <si>
    <t xml:space="preserve">Nur Anlagen die durch Ihre Unternehmung </t>
  </si>
  <si>
    <t>Die Zahlen der einzelnen Firmen werden streng vertraulich behandelt. Sie sind lediglich den verantwortlichen Personen von Swissolar sowie dem Bundesamt für Energie, Sektion Analysen und Perspektiven, zugänglich.</t>
  </si>
  <si>
    <t xml:space="preserve">Les chiffres des différentes entreprises sont strictement confidentiels. Elles ne sont accessibles qu'aux personnes responsables de Swissolar et de l'Office fédéral de l'énergie, Section Analyses et perspectives.
</t>
  </si>
  <si>
    <t>I dati forniti dalle singole aziende vengono trattati in modo strettamente confidenziale. Essi sono a accessibili unicamente ai collaboratori di Swissolare e dell'Ufficio federale dell'energia, Sezione Analisi e Prospettive, incaricati di elaborare le statistiche.</t>
  </si>
  <si>
    <t>Falls Fehler, hier angezeigt:</t>
  </si>
  <si>
    <t>moins export</t>
  </si>
  <si>
    <t>d'install.</t>
  </si>
  <si>
    <t>über 1000 kW</t>
  </si>
  <si>
    <t>plus de 1000 kW</t>
  </si>
  <si>
    <t>oltre 1000 kW</t>
  </si>
  <si>
    <r>
      <t xml:space="preserve">Statistik Sonnenenergie - Erhebung </t>
    </r>
    <r>
      <rPr>
        <u/>
        <sz val="14"/>
        <color theme="1"/>
        <rFont val="Arial"/>
        <family val="2"/>
      </rPr>
      <t>PV-Anlagen</t>
    </r>
  </si>
  <si>
    <t>Zusammenzug und Datenübertragung von der Firmendatei in die Auswertung Markterhebung</t>
  </si>
  <si>
    <t>Export3</t>
  </si>
  <si>
    <t>Kd-Nr.</t>
  </si>
  <si>
    <t>Dateiname muss mit der 8-stell. Firmen-ID beginnen (Aktual. mit &lt;F9&gt;)</t>
  </si>
  <si>
    <t>Inhalt</t>
  </si>
  <si>
    <t>Originalwert</t>
  </si>
  <si>
    <t>Dateiname</t>
  </si>
  <si>
    <t>Sprache</t>
  </si>
  <si>
    <t>Status</t>
  </si>
  <si>
    <t>Neu</t>
  </si>
  <si>
    <t>Keine Anlagen</t>
  </si>
  <si>
    <t>Handelsuntern.</t>
  </si>
  <si>
    <t>Bearbeitet durch</t>
  </si>
  <si>
    <t>Eingang</t>
  </si>
  <si>
    <t>Erfass./Import</t>
  </si>
  <si>
    <t>Detailabklärung im Gang</t>
  </si>
  <si>
    <t>Bemerkungen Firma</t>
  </si>
  <si>
    <t>Herkunft</t>
  </si>
  <si>
    <t>[kW]</t>
  </si>
  <si>
    <t>Export</t>
  </si>
  <si>
    <t>Verkauf Schweiz</t>
  </si>
  <si>
    <t>Vertrieb</t>
  </si>
  <si>
    <t>an Installateur</t>
  </si>
  <si>
    <t>an Handel</t>
  </si>
  <si>
    <t>Art der Anlagen (Netzverbund)</t>
  </si>
  <si>
    <t>Summe Tab. 3a</t>
  </si>
  <si>
    <t>EFH</t>
  </si>
  <si>
    <t>MFH</t>
  </si>
  <si>
    <t>Ind. / Gew.</t>
  </si>
  <si>
    <t>öff. Dienste</t>
  </si>
  <si>
    <t>Summe Tab. 3b</t>
  </si>
  <si>
    <t>[Anzahl]</t>
  </si>
  <si>
    <t>Anlagengrösse Insel</t>
  </si>
  <si>
    <t>Summe Tab 6a [P]</t>
  </si>
  <si>
    <t>Summe Tab 6a [St.]</t>
  </si>
  <si>
    <t>Anlagengrösse Netzverbund</t>
  </si>
  <si>
    <t>bis 4 kW</t>
  </si>
  <si>
    <t>20 bis 30 kW</t>
  </si>
  <si>
    <t>30 bis 50 kW</t>
  </si>
  <si>
    <t>50 bis 100 kW</t>
  </si>
  <si>
    <t>50 bis 100</t>
  </si>
  <si>
    <t>100 bis 1000 kW</t>
  </si>
  <si>
    <t>&gt; 1000 kW</t>
  </si>
  <si>
    <t>Summe Tab. 6b</t>
  </si>
  <si>
    <t>Summe Tab. 6b Anz.</t>
  </si>
  <si>
    <t>Ersatz</t>
  </si>
  <si>
    <t>Fassade</t>
  </si>
  <si>
    <t>Fassadenanlagen</t>
  </si>
  <si>
    <t>PV installiert</t>
  </si>
  <si>
    <t>Systemhaus</t>
  </si>
  <si>
    <t>PVT</t>
  </si>
  <si>
    <t>Thermie</t>
  </si>
  <si>
    <t>[m2]</t>
  </si>
  <si>
    <t>Leerfeld 1</t>
  </si>
  <si>
    <t>Leerfeld 2</t>
  </si>
  <si>
    <t>Leerfeld 3</t>
  </si>
  <si>
    <t>Leerfeld 4</t>
  </si>
  <si>
    <t>Leerfeld 5</t>
  </si>
  <si>
    <t>Last</t>
  </si>
  <si>
    <t>Daten für Import plausibel</t>
  </si>
  <si>
    <t>Erfassung im Gang</t>
  </si>
  <si>
    <t>Alle Daten verarbeitet</t>
  </si>
  <si>
    <t>nicht mehr anschreiben</t>
  </si>
  <si>
    <t>wieder aufnehmen</t>
  </si>
  <si>
    <t>Status: incomplet ou erreur!</t>
  </si>
  <si>
    <t>Status: unvollständig oder Fehler!</t>
  </si>
  <si>
    <t>Stato: incompleto o errore!</t>
  </si>
  <si>
    <t xml:space="preserve">        Ich habe keine Anlagen produziert, gehandelt oder installiert</t>
  </si>
  <si>
    <t xml:space="preserve">        Je n'ai pas fabriqué, commercialisé ou réalisé d'installation </t>
  </si>
  <si>
    <t xml:space="preserve">        Non ho fabbricato, negoziato o installato alcun impianto</t>
  </si>
  <si>
    <t>(1)  Bitte Wiederverkäufer angeben:</t>
  </si>
  <si>
    <t>(1) merci d'indiquer le racheteur:</t>
  </si>
  <si>
    <t>(1)  P.f. indicare il rivenditore:</t>
  </si>
  <si>
    <t>Total Fehleranzahl</t>
  </si>
  <si>
    <t>La taille moyenne des installations est en dehors des valeurs spécifiées</t>
  </si>
  <si>
    <t>La dimensione media dei impianti è al di fuori dei valori specificati</t>
  </si>
  <si>
    <t>im Netzverbund montiert worden sind</t>
  </si>
  <si>
    <t>PV installé (Puissance)</t>
  </si>
  <si>
    <t>1.2</t>
  </si>
  <si>
    <t>History Versionen</t>
  </si>
  <si>
    <t>1.0.1</t>
  </si>
  <si>
    <t>1.1.1</t>
  </si>
  <si>
    <t>Version für SSOE 2020 (Original)</t>
  </si>
  <si>
    <t>Version für SSOE 2021 (nur Jahrzahl erhöht)</t>
  </si>
  <si>
    <t>mögliche (Export-)Stati:</t>
  </si>
  <si>
    <t>mögliche Funktionen (Speicher/PVT)):</t>
  </si>
  <si>
    <t>Version für SSOE 2022 (nur orange Felder bearbeitbar / Pull-Down Speicher &amp; PVT)</t>
  </si>
  <si>
    <t>1.3</t>
  </si>
  <si>
    <t>Tabelle 7: PVT - Systeme</t>
  </si>
  <si>
    <t>Version für SSOE 2023 (Angaben zu Speicher entfernt, Leistung Inselanlagen angepasst, Tabs Sprachen und Export angepasst)</t>
  </si>
  <si>
    <t>Bereich Export3 =&gt;</t>
  </si>
  <si>
    <t>Angaben der Firma</t>
  </si>
  <si>
    <t>Sprache - Anz. Antw.</t>
  </si>
  <si>
    <t>Keine Anl.</t>
  </si>
  <si>
    <t>Her-steller</t>
  </si>
  <si>
    <t>Impor-teur</t>
  </si>
  <si>
    <t>Handels-untern.</t>
  </si>
  <si>
    <t>Installa-teur</t>
  </si>
  <si>
    <t>Daten zur Erhebung und zum Import</t>
  </si>
  <si>
    <t>Bearb. durch</t>
  </si>
  <si>
    <t>Status der Erhebung</t>
  </si>
  <si>
    <t>Formular-Version</t>
  </si>
  <si>
    <t>Formel in Spalte D korrigiert UK 04.01.2024</t>
  </si>
  <si>
    <t>Blatt Imp3 Rücklauffile: Spalten-Struktur und -Inhalt (04.01.2024)</t>
  </si>
  <si>
    <t>1.3.1</t>
  </si>
  <si>
    <t>Version für SSOE 2023 (Formelfehler bei PVT korrigiert - auch Makro für Auslesung in Rücklauffile)</t>
  </si>
  <si>
    <t>Landwirtschaft auf Gebäuden</t>
  </si>
  <si>
    <t>Landwirtschaft über Kulturland (Agri-PV)</t>
  </si>
  <si>
    <t>Übrige Dienstleistungen</t>
  </si>
  <si>
    <t>Verkehr (Parkplätze / Lärmschutzwände)</t>
  </si>
  <si>
    <t>Auf Infrastrukturbauten (bspw. Stauseen)</t>
  </si>
  <si>
    <t>Freiflächen</t>
  </si>
  <si>
    <t>über   10 kW  bis     20 kW</t>
  </si>
  <si>
    <t>plus de   10 kW  à     20 kW</t>
  </si>
  <si>
    <t>da   10 kW  a    20 kW</t>
  </si>
  <si>
    <t>über     4 kW  bis     10 kW</t>
  </si>
  <si>
    <t>da     4 kW  a    10 kW</t>
  </si>
  <si>
    <t>plus de     4 kW  à     10 kW</t>
  </si>
  <si>
    <t>über   30 kW</t>
  </si>
  <si>
    <t>plus de   30 kW</t>
  </si>
  <si>
    <t>oltre 30 kW</t>
  </si>
  <si>
    <t>1.4</t>
  </si>
  <si>
    <t>Landwirt. Gebäude</t>
  </si>
  <si>
    <t>Landwirt. Agri-PV</t>
  </si>
  <si>
    <t>Übrige DL</t>
  </si>
  <si>
    <t>Verkehr (P, LSW)</t>
  </si>
  <si>
    <t>Infrastruktur (See)</t>
  </si>
  <si>
    <t>Übrige Stao</t>
  </si>
  <si>
    <t>4 bis 10 kW</t>
  </si>
  <si>
    <t>10 bis 20 kW</t>
  </si>
  <si>
    <t>über 30 kW</t>
  </si>
  <si>
    <t>Autres services</t>
  </si>
  <si>
    <t>Transports (places parking / murs antibruit)</t>
  </si>
  <si>
    <t>Sur les ouvrages d'infrastructure (Barrages)</t>
  </si>
  <si>
    <t>Installations photovoltaïques au sol</t>
  </si>
  <si>
    <t>Agricoltura su edifici</t>
  </si>
  <si>
    <t>Agricoltura su terreni agricoli (agrivoltaico)</t>
  </si>
  <si>
    <t>Altri servizi</t>
  </si>
  <si>
    <t>Trasporti (parcheggi / pareti antirumore)</t>
  </si>
  <si>
    <t>Su strutture infrastrutturali (come le dighe)</t>
  </si>
  <si>
    <t>Impianti fotovoltaici al suolo</t>
  </si>
  <si>
    <t>6.1 Inselanlagen</t>
  </si>
  <si>
    <t>Total 6.1 (Inselanlagen)</t>
  </si>
  <si>
    <t>6.2 Netzverbundanlagen</t>
  </si>
  <si>
    <t>Total 6.2 (Netzverbundanlagen)</t>
  </si>
  <si>
    <t>Version für SSOE 2024 (neue Standorte und Grössenklassen, Fehlermeldungen verfeinert, Export angepasst)</t>
  </si>
  <si>
    <t>Formelinhalt</t>
  </si>
  <si>
    <t>=RUNDEN(PV_Module!B21;0)=RUNDEN(PV_Module!G19;0)</t>
  </si>
  <si>
    <t>=RUNDEN(PV_Module!G16;0)=RUNDEN(PV_Module!B39+PV_Module!F34;0)</t>
  </si>
  <si>
    <t>=RUNDEN(PV_Module!B39;0)=RUNDEN(PV_Module!F45;0)</t>
  </si>
  <si>
    <t>=RUNDEN(PV_Module!C39;0)=RUNDEN(PV_Module!G45;0)</t>
  </si>
  <si>
    <t>=ODER(SUMME(PV_Module!B21;PV_Module!B39;PV_Module!C39;PV_Module!B45;PV_Module!C45;PV_Module!B52;PV_Module!C52;PV_Module!F46;PV_Module!G46)=0;UND(SUMME(PV_Module!B21;PV_Module!</t>
  </si>
  <si>
    <t>=PV_Module!J27=0</t>
  </si>
  <si>
    <t>Summe Verkauf Schweiz  muss in Tabelle 1 und Tabelle 2 übereinstimmen</t>
  </si>
  <si>
    <t>Total 3 (Netzverbundanlagen)</t>
  </si>
  <si>
    <t>Total 3 (install. raccordées au réseau)</t>
  </si>
  <si>
    <t>Total 4 (Netzverbundanlagen)</t>
  </si>
  <si>
    <t>Total 5 (Netzverbundanlagen)</t>
  </si>
  <si>
    <t>0° - 74° (Schrägdach, Flachdach, Freifläche)</t>
  </si>
  <si>
    <t>0° - 74° (toiture inclinée, toiture plate, au sol)</t>
  </si>
  <si>
    <t>0° - 74° (tetto a falda, tetto piano, superficie libera)</t>
  </si>
  <si>
    <t>Summe an Bauherrschaft (Tabelle 2) muss mit Total 3 plus Total 6.1 übereinstimmen</t>
  </si>
  <si>
    <t>Total 6.1 (installations isolées)</t>
  </si>
  <si>
    <t>6.2 Installations raccordées</t>
  </si>
  <si>
    <t>6.1 Installations isolées</t>
  </si>
  <si>
    <t>Total 4 (install. raccordées au réseau)</t>
  </si>
  <si>
    <t>Total 5 (install. raccordées au réseau)</t>
  </si>
  <si>
    <t>Total 6.2 (install. raccordées)</t>
  </si>
  <si>
    <t>Totale 3 (imp. in parallelo alla rete)</t>
  </si>
  <si>
    <t>Totale 4 (imp. in parallelo alla rete)</t>
  </si>
  <si>
    <t>Totale 5 (imp. in parallelo alla rete)</t>
  </si>
  <si>
    <t>6.1 Impianti in isola</t>
  </si>
  <si>
    <t>Totale 6.1 (impianti in isola)</t>
  </si>
  <si>
    <t>6.2 Impianti in parallelo alla rete</t>
  </si>
  <si>
    <t>Totale 6.2 (imp. in parallelo)</t>
  </si>
  <si>
    <t>Anzahl Anlagen: Total in Tabelle 3 muss mit Total 6.2 (Netzverbund) in Tabelle 6 übereinstimmen</t>
  </si>
  <si>
    <t>Wenn keine Anlagen produziert / gehandelt / installiert, Tabellen 1 bis 7 leer lassen</t>
  </si>
  <si>
    <t>Funktion (Handel/Installation)</t>
  </si>
  <si>
    <t>[Text]</t>
  </si>
  <si>
    <t>[Zahl]</t>
  </si>
  <si>
    <t>Leerfeld 1 (Reserve)</t>
  </si>
  <si>
    <t>Leerfeld 2 (Reserve)</t>
  </si>
  <si>
    <t>Leerfeld 3 (Reserve)</t>
  </si>
  <si>
    <t>Leerfeld 4 (Reserve)</t>
  </si>
  <si>
    <t>Leerfeld 5 (Reserve)</t>
  </si>
  <si>
    <t>Funktion</t>
  </si>
  <si>
    <t>Agriculture sur les bâtiments</t>
  </si>
  <si>
    <t>Agriculture sur le terrain agricole (Agri-PV)</t>
  </si>
  <si>
    <r>
      <t>Für die Erhebung der photovoltaischen Nutzung der Solarmodule ist die installierte Spitzenleistung in kW</t>
    </r>
    <r>
      <rPr>
        <vertAlign val="subscript"/>
        <sz val="8"/>
        <rFont val="Arial"/>
        <family val="2"/>
      </rPr>
      <t>DC</t>
    </r>
    <r>
      <rPr>
        <sz val="8"/>
        <rFont val="Arial"/>
        <family val="2"/>
      </rPr>
      <t xml:space="preserve"> bei STC (Standard Test Conditions) massgebend.</t>
    </r>
  </si>
  <si>
    <r>
      <t>Pour l'étude de l'utilisation photovoltaïque des modules solaires, la puissance de crête en kW</t>
    </r>
    <r>
      <rPr>
        <vertAlign val="subscript"/>
        <sz val="8"/>
        <rFont val="Arial"/>
        <family val="2"/>
      </rPr>
      <t>DC</t>
    </r>
    <r>
      <rPr>
        <sz val="8"/>
        <rFont val="Arial"/>
        <family val="2"/>
      </rPr>
      <t xml:space="preserve"> sous STC (Standard Test Conditions) est déterminante. </t>
    </r>
  </si>
  <si>
    <r>
      <t>Per il rilevamento dei moduli solare ad uso fotovoltaico fa stato la potenza di punta in kW</t>
    </r>
    <r>
      <rPr>
        <vertAlign val="subscript"/>
        <sz val="8"/>
        <rFont val="Arial"/>
        <family val="2"/>
      </rPr>
      <t>DC</t>
    </r>
    <r>
      <rPr>
        <sz val="8"/>
        <rFont val="Arial"/>
        <family val="2"/>
      </rPr>
      <t xml:space="preserve"> in STC (Standard Test Conditions).</t>
    </r>
  </si>
  <si>
    <t>La somme des ventes en Suisse doit correspondre dans le tableau 1 et le tableau 2</t>
  </si>
  <si>
    <t>La somme pour le maître d'ouvrage (tableau 2) doit correspondre au total 3 plus total 6.1</t>
  </si>
  <si>
    <t>Nombre d'installations: le total du tableau 3 doit correspondre au total 6.2 (installations raccordées)</t>
  </si>
  <si>
    <t>Si aucune installation n'est produite / commercialisée / installée, laisser les tableaux 1 à 7 vides</t>
  </si>
  <si>
    <t>Il totale delle vendite in Svizzera nella tabella 1 e tabella 2 deve corrispondere</t>
  </si>
  <si>
    <t>Il totale ai committenti (tabella 2) deve corrispondere con il totale 3 più il totale 6.1</t>
  </si>
  <si>
    <t>Numero impianti: il totale nella tabella 3 deve corrispondere con il totale 6.2 (impianti in parallelo alla rete)</t>
  </si>
  <si>
    <t>Se non è stato fabbricato/commerciato/installato nessun impianto, le tabelle da 1 a 7 sono da lasciare vuote</t>
  </si>
  <si>
    <t xml:space="preserve">                       bis       4 kW</t>
  </si>
  <si>
    <t xml:space="preserve">                    jusqu'à   4 kW</t>
  </si>
  <si>
    <t xml:space="preserve">            fino a     4 kW</t>
  </si>
  <si>
    <t>FG</t>
  </si>
  <si>
    <t>1.5</t>
  </si>
  <si>
    <t>Version für SSOE 2025 (Fehlermeldungen verfeinert, Texte frz korrigiert, Export angepasst)</t>
  </si>
  <si>
    <t>7. Domanda aggiuntiva sui sistemi ibridi PVT (PV &amp; solare termico)</t>
  </si>
  <si>
    <t>7. Zusatzfrage PVT Systeme (Kombination PV &amp; Solarwärme)</t>
  </si>
  <si>
    <t>7. Question suppl. Systèmes PVT (combinaison PV &amp; chaleur solaire)</t>
  </si>
  <si>
    <t>Leistung: Total in Tabelle 3 muss mit Total Anlagen in Tabelle 6.2 übereinstimmen</t>
  </si>
  <si>
    <t>Puissance: le total du tableau 3 doit correspondre au total des installations du tableau 6.2</t>
  </si>
  <si>
    <t>Potenza: il totale nella tabella 3 deve corrispondere con il totale degli impianti nella tabella 6.2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</si>
</sst>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 * #,##0.00_ ;_ * \-#,##0.00_ ;_ * &quot;-&quot;??_ ;_ @_ "/>
    <numFmt numFmtId="164" formatCode="[$-807]dddd\,\ d/\ mmmm\ yyyy;@"/>
  </numFmts>
  <fonts count="28">
    <font>
      <sz val="10"/>
      <name val="Arial"/>
    </font>
    <font>
      <sz val="10"/>
      <name val="Geneva"/>
    </font>
    <font>
      <sz val="12"/>
      <name val="Helv"/>
    </font>
    <font>
      <b/>
      <sz val="8"/>
      <name val="Arial"/>
      <family val="2"/>
    </font>
    <font>
      <sz val="10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8"/>
      <name val="Helv"/>
    </font>
    <font>
      <vertAlign val="superscript"/>
      <sz val="8"/>
      <name val="Arial"/>
      <family val="2"/>
    </font>
    <font>
      <sz val="6"/>
      <color theme="0" tint="-0.499984740745262"/>
      <name val="Arial"/>
      <family val="2"/>
    </font>
    <font>
      <sz val="8"/>
      <color rgb="FFFF0000"/>
      <name val="Arial"/>
      <family val="2"/>
    </font>
    <font>
      <vertAlign val="subscript"/>
      <sz val="8"/>
      <name val="Arial"/>
      <family val="2"/>
    </font>
    <font>
      <b/>
      <sz val="10"/>
      <color rgb="FFFF0000"/>
      <name val="Arial"/>
      <family val="2"/>
    </font>
    <font>
      <u/>
      <sz val="10"/>
      <color theme="10"/>
      <name val="Arial"/>
      <family val="2"/>
    </font>
    <font>
      <sz val="11"/>
      <color theme="1"/>
      <name val="Arial"/>
      <family val="2"/>
    </font>
    <font>
      <sz val="14"/>
      <color theme="1"/>
      <name val="Arial"/>
      <family val="2"/>
    </font>
    <font>
      <u/>
      <sz val="14"/>
      <color theme="1"/>
      <name val="Arial"/>
      <family val="2"/>
    </font>
    <font>
      <sz val="9"/>
      <color theme="1"/>
      <name val="Arial"/>
      <family val="2"/>
    </font>
    <font>
      <b/>
      <sz val="18"/>
      <color theme="1"/>
      <name val="Arial"/>
      <family val="2"/>
    </font>
    <font>
      <u/>
      <sz val="12"/>
      <color theme="10"/>
      <name val="Arial"/>
      <family val="2"/>
    </font>
    <font>
      <u/>
      <sz val="11"/>
      <color theme="10"/>
      <name val="Arial"/>
      <family val="2"/>
    </font>
    <font>
      <b/>
      <sz val="9"/>
      <color theme="1"/>
      <name val="Arial"/>
      <family val="2"/>
    </font>
    <font>
      <sz val="7"/>
      <color theme="1"/>
      <name val="Arial"/>
      <family val="2"/>
    </font>
    <font>
      <b/>
      <sz val="9"/>
      <color rgb="FFFF0000"/>
      <name val="Arial"/>
      <family val="2"/>
    </font>
    <font>
      <sz val="8"/>
      <color theme="1"/>
      <name val="Arial"/>
      <family val="2"/>
    </font>
    <font>
      <sz val="10"/>
      <name val="Arial"/>
      <family val="2"/>
    </font>
    <font>
      <b/>
      <u/>
      <sz val="9"/>
      <color theme="1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BB57"/>
        <bgColor indexed="64"/>
      </patternFill>
    </fill>
  </fills>
  <borders count="4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auto="1"/>
      </left>
      <right style="hair">
        <color auto="1"/>
      </right>
      <top style="thin">
        <color indexed="64"/>
      </top>
      <bottom/>
      <diagonal/>
    </border>
    <border>
      <left style="hair">
        <color auto="1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auto="1"/>
      </left>
      <right style="hair">
        <color auto="1"/>
      </right>
      <top style="thin">
        <color indexed="64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 style="thin">
        <color indexed="64"/>
      </top>
      <bottom style="thin">
        <color indexed="64"/>
      </bottom>
      <diagonal/>
    </border>
    <border>
      <left/>
      <right style="hair">
        <color auto="1"/>
      </right>
      <top style="thin">
        <color indexed="64"/>
      </top>
      <bottom/>
      <diagonal/>
    </border>
    <border>
      <left/>
      <right style="hair">
        <color auto="1"/>
      </right>
      <top/>
      <bottom/>
      <diagonal/>
    </border>
    <border>
      <left/>
      <right style="hair">
        <color auto="1"/>
      </right>
      <top/>
      <bottom style="thin">
        <color indexed="64"/>
      </bottom>
      <diagonal/>
    </border>
  </borders>
  <cellStyleXfs count="7">
    <xf numFmtId="0" fontId="0" fillId="0" borderId="0"/>
    <xf numFmtId="0" fontId="1" fillId="0" borderId="0"/>
    <xf numFmtId="0" fontId="14" fillId="0" borderId="0" applyNumberFormat="0" applyFill="0" applyBorder="0" applyAlignment="0" applyProtection="0"/>
    <xf numFmtId="0" fontId="15" fillId="0" borderId="0"/>
    <xf numFmtId="0" fontId="21" fillId="0" borderId="0" applyNumberFormat="0" applyFill="0" applyBorder="0" applyAlignment="0" applyProtection="0"/>
    <xf numFmtId="0" fontId="4" fillId="0" borderId="0"/>
    <xf numFmtId="43" fontId="26" fillId="0" borderId="0" applyFont="0" applyFill="0" applyBorder="0" applyAlignment="0" applyProtection="0"/>
  </cellStyleXfs>
  <cellXfs count="235">
    <xf numFmtId="0" fontId="0" fillId="0" borderId="0" xfId="0"/>
    <xf numFmtId="0" fontId="2" fillId="0" borderId="0" xfId="1" applyFont="1"/>
    <xf numFmtId="0" fontId="5" fillId="0" borderId="0" xfId="1" applyFont="1"/>
    <xf numFmtId="0" fontId="6" fillId="0" borderId="0" xfId="0" applyFont="1"/>
    <xf numFmtId="0" fontId="8" fillId="0" borderId="0" xfId="1" applyFont="1"/>
    <xf numFmtId="0" fontId="3" fillId="0" borderId="0" xfId="1" applyFont="1"/>
    <xf numFmtId="0" fontId="7" fillId="0" borderId="0" xfId="1" applyFont="1"/>
    <xf numFmtId="0" fontId="3" fillId="0" borderId="1" xfId="1" applyFont="1" applyBorder="1"/>
    <xf numFmtId="0" fontId="7" fillId="0" borderId="2" xfId="1" applyFont="1" applyBorder="1"/>
    <xf numFmtId="0" fontId="7" fillId="0" borderId="4" xfId="1" applyFont="1" applyBorder="1" applyAlignment="1">
      <alignment horizontal="center"/>
    </xf>
    <xf numFmtId="0" fontId="7" fillId="0" borderId="3" xfId="1" applyFont="1" applyBorder="1"/>
    <xf numFmtId="0" fontId="7" fillId="0" borderId="5" xfId="1" applyFont="1" applyBorder="1" applyAlignment="1">
      <alignment horizontal="center"/>
    </xf>
    <xf numFmtId="0" fontId="7" fillId="0" borderId="6" xfId="1" applyFont="1" applyBorder="1" applyAlignment="1">
      <alignment horizontal="center"/>
    </xf>
    <xf numFmtId="1" fontId="3" fillId="0" borderId="1" xfId="1" applyNumberFormat="1" applyFont="1" applyBorder="1"/>
    <xf numFmtId="1" fontId="3" fillId="0" borderId="8" xfId="1" applyNumberFormat="1" applyFont="1" applyBorder="1"/>
    <xf numFmtId="1" fontId="7" fillId="0" borderId="6" xfId="1" applyNumberFormat="1" applyFont="1" applyBorder="1" applyAlignment="1">
      <alignment horizontal="center"/>
    </xf>
    <xf numFmtId="0" fontId="3" fillId="0" borderId="8" xfId="1" applyFont="1" applyBorder="1"/>
    <xf numFmtId="0" fontId="7" fillId="0" borderId="10" xfId="1" applyFont="1" applyBorder="1"/>
    <xf numFmtId="0" fontId="7" fillId="0" borderId="9" xfId="1" applyFont="1" applyBorder="1"/>
    <xf numFmtId="0" fontId="7" fillId="0" borderId="13" xfId="1" applyFont="1" applyBorder="1"/>
    <xf numFmtId="0" fontId="7" fillId="0" borderId="20" xfId="1" applyFont="1" applyBorder="1"/>
    <xf numFmtId="0" fontId="7" fillId="0" borderId="0" xfId="1" applyFont="1" applyAlignment="1">
      <alignment horizontal="right" vertical="top"/>
    </xf>
    <xf numFmtId="0" fontId="3" fillId="0" borderId="17" xfId="1" applyFont="1" applyBorder="1"/>
    <xf numFmtId="3" fontId="7" fillId="0" borderId="25" xfId="1" applyNumberFormat="1" applyFont="1" applyBorder="1" applyAlignment="1">
      <alignment horizontal="right" vertical="top"/>
    </xf>
    <xf numFmtId="0" fontId="7" fillId="0" borderId="18" xfId="1" applyFont="1" applyBorder="1"/>
    <xf numFmtId="3" fontId="7" fillId="0" borderId="26" xfId="1" applyNumberFormat="1" applyFont="1" applyBorder="1" applyAlignment="1">
      <alignment horizontal="right" vertical="top"/>
    </xf>
    <xf numFmtId="3" fontId="7" fillId="0" borderId="27" xfId="1" applyNumberFormat="1" applyFont="1" applyBorder="1" applyAlignment="1">
      <alignment horizontal="right" vertical="top"/>
    </xf>
    <xf numFmtId="0" fontId="8" fillId="0" borderId="1" xfId="1" applyFont="1" applyBorder="1"/>
    <xf numFmtId="0" fontId="8" fillId="0" borderId="3" xfId="1" applyFont="1" applyBorder="1"/>
    <xf numFmtId="0" fontId="8" fillId="0" borderId="2" xfId="1" applyFont="1" applyBorder="1"/>
    <xf numFmtId="0" fontId="7" fillId="0" borderId="8" xfId="1" applyFont="1" applyBorder="1"/>
    <xf numFmtId="1" fontId="3" fillId="0" borderId="4" xfId="1" applyNumberFormat="1" applyFont="1" applyBorder="1"/>
    <xf numFmtId="1" fontId="3" fillId="0" borderId="6" xfId="1" applyNumberFormat="1" applyFont="1" applyBorder="1"/>
    <xf numFmtId="1" fontId="7" fillId="0" borderId="20" xfId="1" applyNumberFormat="1" applyFont="1" applyBorder="1"/>
    <xf numFmtId="0" fontId="7" fillId="0" borderId="11" xfId="1" applyFont="1" applyBorder="1"/>
    <xf numFmtId="0" fontId="7" fillId="0" borderId="19" xfId="1" applyFont="1" applyBorder="1"/>
    <xf numFmtId="0" fontId="7" fillId="0" borderId="0" xfId="1" applyFont="1" applyAlignment="1">
      <alignment horizontal="right"/>
    </xf>
    <xf numFmtId="0" fontId="7" fillId="0" borderId="28" xfId="1" applyFont="1" applyBorder="1" applyAlignment="1">
      <alignment horizontal="center"/>
    </xf>
    <xf numFmtId="0" fontId="7" fillId="0" borderId="3" xfId="1" applyFont="1" applyBorder="1" applyAlignment="1">
      <alignment horizontal="center"/>
    </xf>
    <xf numFmtId="0" fontId="3" fillId="0" borderId="9" xfId="1" applyFont="1" applyBorder="1"/>
    <xf numFmtId="0" fontId="7" fillId="0" borderId="7" xfId="1" applyFont="1" applyBorder="1" applyAlignment="1">
      <alignment horizontal="center"/>
    </xf>
    <xf numFmtId="0" fontId="3" fillId="0" borderId="10" xfId="1" applyFont="1" applyBorder="1"/>
    <xf numFmtId="3" fontId="7" fillId="0" borderId="9" xfId="1" applyNumberFormat="1" applyFont="1" applyBorder="1" applyAlignment="1">
      <alignment horizontal="right" vertical="top"/>
    </xf>
    <xf numFmtId="0" fontId="3" fillId="0" borderId="0" xfId="1" applyFont="1" applyAlignment="1">
      <alignment horizontal="left" vertical="top"/>
    </xf>
    <xf numFmtId="3" fontId="7" fillId="0" borderId="10" xfId="1" applyNumberFormat="1" applyFont="1" applyBorder="1" applyAlignment="1">
      <alignment horizontal="right" vertical="top"/>
    </xf>
    <xf numFmtId="0" fontId="7" fillId="0" borderId="0" xfId="1" applyFont="1" applyAlignment="1">
      <alignment vertical="top"/>
    </xf>
    <xf numFmtId="0" fontId="10" fillId="0" borderId="1" xfId="1" applyFont="1" applyBorder="1"/>
    <xf numFmtId="0" fontId="10" fillId="0" borderId="4" xfId="1" applyFont="1" applyBorder="1"/>
    <xf numFmtId="0" fontId="10" fillId="0" borderId="6" xfId="1" applyFont="1" applyBorder="1"/>
    <xf numFmtId="0" fontId="3" fillId="0" borderId="0" xfId="1" applyFont="1" applyAlignment="1">
      <alignment horizontal="left"/>
    </xf>
    <xf numFmtId="0" fontId="3" fillId="0" borderId="0" xfId="1" applyFont="1" applyAlignment="1">
      <alignment vertical="top"/>
    </xf>
    <xf numFmtId="0" fontId="0" fillId="0" borderId="0" xfId="0" applyAlignment="1">
      <alignment horizontal="left" vertical="top" wrapText="1"/>
    </xf>
    <xf numFmtId="0" fontId="11" fillId="0" borderId="0" xfId="1" applyFont="1"/>
    <xf numFmtId="0" fontId="7" fillId="0" borderId="0" xfId="1" applyFont="1" applyAlignment="1">
      <alignment horizontal="center"/>
    </xf>
    <xf numFmtId="3" fontId="7" fillId="0" borderId="0" xfId="1" applyNumberFormat="1" applyFont="1" applyAlignment="1">
      <alignment horizontal="right" vertical="top"/>
    </xf>
    <xf numFmtId="0" fontId="7" fillId="0" borderId="0" xfId="1" applyFont="1" applyAlignment="1">
      <alignment horizontal="left" vertical="top" wrapText="1"/>
    </xf>
    <xf numFmtId="0" fontId="7" fillId="0" borderId="0" xfId="1" applyFont="1" applyAlignment="1">
      <alignment horizontal="left" vertical="top"/>
    </xf>
    <xf numFmtId="0" fontId="7" fillId="0" borderId="16" xfId="1" applyFont="1" applyBorder="1"/>
    <xf numFmtId="0" fontId="3" fillId="0" borderId="6" xfId="1" applyFont="1" applyBorder="1"/>
    <xf numFmtId="0" fontId="7" fillId="0" borderId="14" xfId="1" applyFont="1" applyBorder="1"/>
    <xf numFmtId="0" fontId="7" fillId="0" borderId="24" xfId="1" applyFont="1" applyBorder="1"/>
    <xf numFmtId="0" fontId="7" fillId="0" borderId="15" xfId="1" applyFont="1" applyBorder="1"/>
    <xf numFmtId="0" fontId="7" fillId="0" borderId="25" xfId="1" applyFont="1" applyBorder="1"/>
    <xf numFmtId="0" fontId="7" fillId="0" borderId="26" xfId="1" applyFont="1" applyBorder="1"/>
    <xf numFmtId="0" fontId="7" fillId="0" borderId="29" xfId="1" applyFont="1" applyBorder="1"/>
    <xf numFmtId="0" fontId="7" fillId="0" borderId="30" xfId="1" applyFont="1" applyBorder="1"/>
    <xf numFmtId="0" fontId="3" fillId="0" borderId="18" xfId="1" applyFont="1" applyBorder="1"/>
    <xf numFmtId="1" fontId="7" fillId="0" borderId="16" xfId="1" applyNumberFormat="1" applyFont="1" applyBorder="1"/>
    <xf numFmtId="1" fontId="7" fillId="0" borderId="19" xfId="1" applyNumberFormat="1" applyFont="1" applyBorder="1"/>
    <xf numFmtId="0" fontId="7" fillId="2" borderId="0" xfId="1" applyFont="1" applyFill="1"/>
    <xf numFmtId="1" fontId="7" fillId="0" borderId="0" xfId="1" applyNumberFormat="1" applyFont="1"/>
    <xf numFmtId="0" fontId="7" fillId="0" borderId="0" xfId="0" applyFont="1" applyAlignment="1">
      <alignment horizontal="left" vertical="top" wrapText="1"/>
    </xf>
    <xf numFmtId="0" fontId="7" fillId="0" borderId="0" xfId="0" applyFont="1" applyAlignment="1">
      <alignment vertical="top"/>
    </xf>
    <xf numFmtId="0" fontId="7" fillId="0" borderId="0" xfId="0" applyFont="1" applyAlignment="1">
      <alignment vertical="top" wrapText="1"/>
    </xf>
    <xf numFmtId="0" fontId="7" fillId="0" borderId="0" xfId="0" applyFont="1" applyAlignment="1">
      <alignment horizontal="left"/>
    </xf>
    <xf numFmtId="0" fontId="7" fillId="0" borderId="0" xfId="0" applyFont="1"/>
    <xf numFmtId="0" fontId="3" fillId="0" borderId="0" xfId="0" applyFont="1" applyAlignment="1">
      <alignment horizontal="left"/>
    </xf>
    <xf numFmtId="0" fontId="7" fillId="0" borderId="0" xfId="1" applyFont="1" applyAlignment="1">
      <alignment horizontal="left"/>
    </xf>
    <xf numFmtId="1" fontId="3" fillId="0" borderId="0" xfId="1" applyNumberFormat="1" applyFont="1" applyAlignment="1">
      <alignment horizontal="left"/>
    </xf>
    <xf numFmtId="1" fontId="7" fillId="0" borderId="0" xfId="1" applyNumberFormat="1" applyFont="1" applyAlignment="1">
      <alignment horizontal="left"/>
    </xf>
    <xf numFmtId="3" fontId="7" fillId="0" borderId="0" xfId="1" applyNumberFormat="1" applyFont="1" applyAlignment="1">
      <alignment horizontal="left" vertical="top"/>
    </xf>
    <xf numFmtId="0" fontId="7" fillId="0" borderId="0" xfId="1" applyFont="1" applyAlignment="1">
      <alignment horizontal="left" wrapText="1"/>
    </xf>
    <xf numFmtId="0" fontId="7" fillId="0" borderId="0" xfId="0" applyFont="1" applyAlignment="1">
      <alignment horizontal="left" vertical="top"/>
    </xf>
    <xf numFmtId="0" fontId="3" fillId="0" borderId="0" xfId="1" applyFont="1" applyAlignment="1">
      <alignment horizontal="left" vertical="center" wrapText="1"/>
    </xf>
    <xf numFmtId="0" fontId="7" fillId="0" borderId="0" xfId="0" applyFont="1" applyAlignment="1">
      <alignment horizontal="left" wrapText="1"/>
    </xf>
    <xf numFmtId="0" fontId="7" fillId="0" borderId="0" xfId="0" applyFont="1" applyAlignment="1">
      <alignment horizontal="left" vertical="center" wrapText="1"/>
    </xf>
    <xf numFmtId="0" fontId="3" fillId="0" borderId="0" xfId="1" applyFont="1" applyAlignment="1">
      <alignment horizontal="left" vertical="top" wrapText="1"/>
    </xf>
    <xf numFmtId="0" fontId="6" fillId="0" borderId="0" xfId="1" applyFont="1" applyAlignment="1">
      <alignment horizontal="left"/>
    </xf>
    <xf numFmtId="1" fontId="7" fillId="0" borderId="21" xfId="1" applyNumberFormat="1" applyFont="1" applyBorder="1"/>
    <xf numFmtId="1" fontId="3" fillId="0" borderId="31" xfId="1" applyNumberFormat="1" applyFont="1" applyBorder="1"/>
    <xf numFmtId="3" fontId="7" fillId="0" borderId="32" xfId="1" applyNumberFormat="1" applyFont="1" applyBorder="1" applyAlignment="1">
      <alignment horizontal="right" vertical="top"/>
    </xf>
    <xf numFmtId="3" fontId="7" fillId="0" borderId="28" xfId="1" applyNumberFormat="1" applyFont="1" applyBorder="1" applyAlignment="1">
      <alignment horizontal="right" vertical="top"/>
    </xf>
    <xf numFmtId="14" fontId="7" fillId="0" borderId="0" xfId="0" applyNumberFormat="1" applyFont="1"/>
    <xf numFmtId="0" fontId="16" fillId="3" borderId="0" xfId="3" applyFont="1" applyFill="1"/>
    <xf numFmtId="0" fontId="18" fillId="3" borderId="0" xfId="3" applyFont="1" applyFill="1"/>
    <xf numFmtId="0" fontId="18" fillId="4" borderId="0" xfId="3" applyFont="1" applyFill="1"/>
    <xf numFmtId="0" fontId="18" fillId="0" borderId="0" xfId="3" applyFont="1"/>
    <xf numFmtId="0" fontId="19" fillId="3" borderId="0" xfId="3" applyFont="1" applyFill="1"/>
    <xf numFmtId="0" fontId="20" fillId="3" borderId="0" xfId="2" applyFont="1" applyFill="1"/>
    <xf numFmtId="0" fontId="18" fillId="3" borderId="0" xfId="3" applyFont="1" applyFill="1" applyAlignment="1">
      <alignment horizontal="right"/>
    </xf>
    <xf numFmtId="0" fontId="21" fillId="3" borderId="0" xfId="4" applyFill="1"/>
    <xf numFmtId="0" fontId="22" fillId="0" borderId="33" xfId="3" applyFont="1" applyBorder="1" applyAlignment="1">
      <alignment horizontal="left" vertical="center"/>
    </xf>
    <xf numFmtId="0" fontId="22" fillId="0" borderId="34" xfId="3" applyFont="1" applyBorder="1" applyAlignment="1">
      <alignment horizontal="left" vertical="center"/>
    </xf>
    <xf numFmtId="0" fontId="18" fillId="0" borderId="34" xfId="3" applyFont="1" applyBorder="1" applyAlignment="1">
      <alignment vertical="center"/>
    </xf>
    <xf numFmtId="0" fontId="22" fillId="0" borderId="35" xfId="3" applyFont="1" applyBorder="1" applyAlignment="1">
      <alignment vertical="center"/>
    </xf>
    <xf numFmtId="0" fontId="18" fillId="3" borderId="0" xfId="5" applyFont="1" applyFill="1"/>
    <xf numFmtId="0" fontId="15" fillId="0" borderId="0" xfId="3"/>
    <xf numFmtId="0" fontId="18" fillId="0" borderId="36" xfId="3" applyFont="1" applyBorder="1" applyAlignment="1">
      <alignment horizontal="left" vertical="center"/>
    </xf>
    <xf numFmtId="0" fontId="18" fillId="0" borderId="36" xfId="3" applyFont="1" applyBorder="1" applyAlignment="1">
      <alignment vertical="center"/>
    </xf>
    <xf numFmtId="0" fontId="18" fillId="0" borderId="37" xfId="3" applyFont="1" applyBorder="1" applyAlignment="1">
      <alignment vertical="center"/>
    </xf>
    <xf numFmtId="0" fontId="18" fillId="0" borderId="38" xfId="3" applyFont="1" applyBorder="1" applyAlignment="1">
      <alignment horizontal="left" vertical="center"/>
    </xf>
    <xf numFmtId="0" fontId="23" fillId="0" borderId="38" xfId="3" applyFont="1" applyBorder="1" applyAlignment="1">
      <alignment vertical="center"/>
    </xf>
    <xf numFmtId="22" fontId="18" fillId="0" borderId="38" xfId="3" applyNumberFormat="1" applyFont="1" applyBorder="1" applyAlignment="1">
      <alignment vertical="center"/>
    </xf>
    <xf numFmtId="22" fontId="18" fillId="0" borderId="38" xfId="3" applyNumberFormat="1" applyFont="1" applyBorder="1" applyAlignment="1">
      <alignment horizontal="left" vertical="center"/>
    </xf>
    <xf numFmtId="22" fontId="18" fillId="0" borderId="36" xfId="3" applyNumberFormat="1" applyFont="1" applyBorder="1" applyAlignment="1">
      <alignment horizontal="left" vertical="center"/>
    </xf>
    <xf numFmtId="0" fontId="18" fillId="0" borderId="39" xfId="3" applyFont="1" applyBorder="1" applyAlignment="1">
      <alignment horizontal="left" vertical="center"/>
    </xf>
    <xf numFmtId="22" fontId="18" fillId="0" borderId="39" xfId="3" applyNumberFormat="1" applyFont="1" applyBorder="1" applyAlignment="1">
      <alignment horizontal="left" vertical="center"/>
    </xf>
    <xf numFmtId="0" fontId="18" fillId="0" borderId="40" xfId="3" applyFont="1" applyBorder="1" applyAlignment="1">
      <alignment horizontal="left" vertical="center"/>
    </xf>
    <xf numFmtId="22" fontId="18" fillId="0" borderId="40" xfId="3" applyNumberFormat="1" applyFont="1" applyBorder="1" applyAlignment="1">
      <alignment horizontal="left" vertical="center"/>
    </xf>
    <xf numFmtId="0" fontId="18" fillId="0" borderId="41" xfId="3" applyFont="1" applyBorder="1" applyAlignment="1">
      <alignment horizontal="left" vertical="center"/>
    </xf>
    <xf numFmtId="3" fontId="18" fillId="0" borderId="41" xfId="3" applyNumberFormat="1" applyFont="1" applyBorder="1" applyAlignment="1">
      <alignment horizontal="left" vertical="center"/>
    </xf>
    <xf numFmtId="0" fontId="13" fillId="3" borderId="0" xfId="3" applyFont="1" applyFill="1"/>
    <xf numFmtId="3" fontId="18" fillId="0" borderId="36" xfId="3" applyNumberFormat="1" applyFont="1" applyBorder="1" applyAlignment="1">
      <alignment horizontal="left" vertical="center"/>
    </xf>
    <xf numFmtId="3" fontId="18" fillId="0" borderId="39" xfId="3" applyNumberFormat="1" applyFont="1" applyBorder="1" applyAlignment="1">
      <alignment horizontal="left" vertical="center"/>
    </xf>
    <xf numFmtId="3" fontId="18" fillId="0" borderId="38" xfId="3" applyNumberFormat="1" applyFont="1" applyBorder="1" applyAlignment="1">
      <alignment horizontal="left" vertical="center"/>
    </xf>
    <xf numFmtId="22" fontId="18" fillId="0" borderId="36" xfId="3" applyNumberFormat="1" applyFont="1" applyBorder="1" applyAlignment="1">
      <alignment horizontal="left" vertical="center" wrapText="1"/>
    </xf>
    <xf numFmtId="0" fontId="18" fillId="0" borderId="39" xfId="3" applyFont="1" applyBorder="1" applyAlignment="1">
      <alignment vertical="center"/>
    </xf>
    <xf numFmtId="14" fontId="18" fillId="0" borderId="39" xfId="3" applyNumberFormat="1" applyFont="1" applyBorder="1" applyAlignment="1">
      <alignment horizontal="left" vertical="center"/>
    </xf>
    <xf numFmtId="0" fontId="18" fillId="3" borderId="10" xfId="3" applyFont="1" applyFill="1" applyBorder="1"/>
    <xf numFmtId="0" fontId="18" fillId="0" borderId="42" xfId="3" applyFont="1" applyBorder="1" applyAlignment="1">
      <alignment horizontal="left" vertical="top" wrapText="1"/>
    </xf>
    <xf numFmtId="3" fontId="18" fillId="0" borderId="42" xfId="3" applyNumberFormat="1" applyFont="1" applyBorder="1" applyAlignment="1">
      <alignment horizontal="left" vertical="top" wrapText="1"/>
    </xf>
    <xf numFmtId="3" fontId="18" fillId="0" borderId="36" xfId="3" applyNumberFormat="1" applyFont="1" applyBorder="1" applyAlignment="1">
      <alignment horizontal="center" vertical="center"/>
    </xf>
    <xf numFmtId="3" fontId="18" fillId="0" borderId="39" xfId="3" applyNumberFormat="1" applyFont="1" applyBorder="1" applyAlignment="1">
      <alignment horizontal="center" vertical="center"/>
    </xf>
    <xf numFmtId="0" fontId="18" fillId="5" borderId="39" xfId="3" applyFont="1" applyFill="1" applyBorder="1" applyAlignment="1">
      <alignment horizontal="left" vertical="center"/>
    </xf>
    <xf numFmtId="3" fontId="18" fillId="5" borderId="39" xfId="3" applyNumberFormat="1" applyFont="1" applyFill="1" applyBorder="1" applyAlignment="1">
      <alignment horizontal="center" vertical="center"/>
    </xf>
    <xf numFmtId="0" fontId="22" fillId="0" borderId="38" xfId="3" applyFont="1" applyBorder="1" applyAlignment="1">
      <alignment horizontal="left" vertical="center"/>
    </xf>
    <xf numFmtId="3" fontId="22" fillId="0" borderId="39" xfId="3" applyNumberFormat="1" applyFont="1" applyBorder="1" applyAlignment="1">
      <alignment horizontal="center" vertical="center"/>
    </xf>
    <xf numFmtId="0" fontId="22" fillId="0" borderId="40" xfId="3" applyFont="1" applyBorder="1" applyAlignment="1">
      <alignment horizontal="left" vertical="center"/>
    </xf>
    <xf numFmtId="3" fontId="22" fillId="0" borderId="40" xfId="3" applyNumberFormat="1" applyFont="1" applyBorder="1" applyAlignment="1">
      <alignment horizontal="center" vertical="center"/>
    </xf>
    <xf numFmtId="3" fontId="18" fillId="3" borderId="0" xfId="3" applyNumberFormat="1" applyFont="1" applyFill="1" applyAlignment="1">
      <alignment horizontal="center" vertical="center"/>
    </xf>
    <xf numFmtId="0" fontId="22" fillId="0" borderId="37" xfId="3" applyFont="1" applyBorder="1" applyAlignment="1">
      <alignment horizontal="left"/>
    </xf>
    <xf numFmtId="3" fontId="22" fillId="0" borderId="37" xfId="3" applyNumberFormat="1" applyFont="1" applyBorder="1" applyAlignment="1">
      <alignment horizontal="center"/>
    </xf>
    <xf numFmtId="0" fontId="24" fillId="3" borderId="0" xfId="3" applyFont="1" applyFill="1" applyAlignment="1">
      <alignment vertical="center"/>
    </xf>
    <xf numFmtId="0" fontId="18" fillId="0" borderId="39" xfId="3" applyFont="1" applyBorder="1" applyAlignment="1">
      <alignment horizontal="left"/>
    </xf>
    <xf numFmtId="3" fontId="18" fillId="0" borderId="39" xfId="3" applyNumberFormat="1" applyFont="1" applyBorder="1" applyAlignment="1">
      <alignment horizontal="center"/>
    </xf>
    <xf numFmtId="0" fontId="18" fillId="0" borderId="38" xfId="3" applyFont="1" applyBorder="1" applyAlignment="1">
      <alignment horizontal="left"/>
    </xf>
    <xf numFmtId="3" fontId="18" fillId="0" borderId="38" xfId="3" applyNumberFormat="1" applyFont="1" applyBorder="1" applyAlignment="1">
      <alignment horizontal="center"/>
    </xf>
    <xf numFmtId="0" fontId="22" fillId="0" borderId="36" xfId="3" applyFont="1" applyBorder="1" applyAlignment="1">
      <alignment horizontal="left"/>
    </xf>
    <xf numFmtId="3" fontId="22" fillId="0" borderId="36" xfId="3" applyNumberFormat="1" applyFont="1" applyBorder="1" applyAlignment="1">
      <alignment horizontal="center"/>
    </xf>
    <xf numFmtId="0" fontId="22" fillId="0" borderId="38" xfId="3" applyFont="1" applyBorder="1" applyAlignment="1">
      <alignment horizontal="left"/>
    </xf>
    <xf numFmtId="3" fontId="22" fillId="0" borderId="38" xfId="3" applyNumberFormat="1" applyFont="1" applyBorder="1" applyAlignment="1">
      <alignment horizontal="center"/>
    </xf>
    <xf numFmtId="0" fontId="18" fillId="0" borderId="36" xfId="3" applyFont="1" applyBorder="1" applyAlignment="1">
      <alignment horizontal="left"/>
    </xf>
    <xf numFmtId="3" fontId="18" fillId="0" borderId="36" xfId="3" applyNumberFormat="1" applyFont="1" applyBorder="1" applyAlignment="1">
      <alignment horizontal="center"/>
    </xf>
    <xf numFmtId="0" fontId="18" fillId="3" borderId="2" xfId="3" applyFont="1" applyFill="1" applyBorder="1" applyAlignment="1">
      <alignment horizontal="center" vertical="center" textRotation="90"/>
    </xf>
    <xf numFmtId="0" fontId="18" fillId="0" borderId="40" xfId="3" applyFont="1" applyBorder="1" applyAlignment="1">
      <alignment horizontal="left"/>
    </xf>
    <xf numFmtId="3" fontId="18" fillId="0" borderId="40" xfId="3" applyNumberFormat="1" applyFont="1" applyBorder="1" applyAlignment="1">
      <alignment horizontal="center"/>
    </xf>
    <xf numFmtId="0" fontId="18" fillId="0" borderId="37" xfId="3" applyFont="1" applyBorder="1" applyAlignment="1">
      <alignment horizontal="left"/>
    </xf>
    <xf numFmtId="3" fontId="18" fillId="0" borderId="37" xfId="3" applyNumberFormat="1" applyFont="1" applyBorder="1" applyAlignment="1">
      <alignment horizontal="left"/>
    </xf>
    <xf numFmtId="22" fontId="18" fillId="0" borderId="37" xfId="3" applyNumberFormat="1" applyFont="1" applyBorder="1" applyAlignment="1">
      <alignment horizontal="left"/>
    </xf>
    <xf numFmtId="3" fontId="18" fillId="0" borderId="39" xfId="3" applyNumberFormat="1" applyFont="1" applyBorder="1" applyAlignment="1">
      <alignment horizontal="left"/>
    </xf>
    <xf numFmtId="22" fontId="18" fillId="0" borderId="39" xfId="3" applyNumberFormat="1" applyFont="1" applyBorder="1" applyAlignment="1">
      <alignment horizontal="left"/>
    </xf>
    <xf numFmtId="3" fontId="18" fillId="0" borderId="38" xfId="3" applyNumberFormat="1" applyFont="1" applyBorder="1" applyAlignment="1">
      <alignment horizontal="left"/>
    </xf>
    <xf numFmtId="22" fontId="18" fillId="0" borderId="38" xfId="3" applyNumberFormat="1" applyFont="1" applyBorder="1" applyAlignment="1">
      <alignment horizontal="left"/>
    </xf>
    <xf numFmtId="0" fontId="25" fillId="3" borderId="2" xfId="3" applyFont="1" applyFill="1" applyBorder="1"/>
    <xf numFmtId="0" fontId="25" fillId="3" borderId="2" xfId="3" applyFont="1" applyFill="1" applyBorder="1" applyAlignment="1">
      <alignment horizontal="left"/>
    </xf>
    <xf numFmtId="3" fontId="25" fillId="3" borderId="2" xfId="3" applyNumberFormat="1" applyFont="1" applyFill="1" applyBorder="1" applyAlignment="1">
      <alignment horizontal="left"/>
    </xf>
    <xf numFmtId="22" fontId="25" fillId="3" borderId="2" xfId="3" applyNumberFormat="1" applyFont="1" applyFill="1" applyBorder="1" applyAlignment="1">
      <alignment horizontal="center"/>
    </xf>
    <xf numFmtId="0" fontId="25" fillId="3" borderId="0" xfId="3" applyFont="1" applyFill="1"/>
    <xf numFmtId="0" fontId="25" fillId="4" borderId="0" xfId="3" applyFont="1" applyFill="1"/>
    <xf numFmtId="0" fontId="25" fillId="0" borderId="0" xfId="3" applyFont="1"/>
    <xf numFmtId="0" fontId="15" fillId="3" borderId="0" xfId="3" applyFill="1"/>
    <xf numFmtId="0" fontId="18" fillId="3" borderId="8" xfId="3" applyFont="1" applyFill="1" applyBorder="1"/>
    <xf numFmtId="0" fontId="18" fillId="3" borderId="9" xfId="3" applyFont="1" applyFill="1" applyBorder="1"/>
    <xf numFmtId="0" fontId="22" fillId="3" borderId="8" xfId="3" applyFont="1" applyFill="1" applyBorder="1"/>
    <xf numFmtId="0" fontId="18" fillId="6" borderId="0" xfId="3" applyFont="1" applyFill="1"/>
    <xf numFmtId="0" fontId="18" fillId="3" borderId="1" xfId="3" applyFont="1" applyFill="1" applyBorder="1"/>
    <xf numFmtId="0" fontId="18" fillId="3" borderId="2" xfId="3" applyFont="1" applyFill="1" applyBorder="1"/>
    <xf numFmtId="0" fontId="18" fillId="3" borderId="3" xfId="3" applyFont="1" applyFill="1" applyBorder="1"/>
    <xf numFmtId="0" fontId="22" fillId="3" borderId="1" xfId="3" applyFont="1" applyFill="1" applyBorder="1"/>
    <xf numFmtId="0" fontId="22" fillId="3" borderId="0" xfId="3" applyFont="1" applyFill="1"/>
    <xf numFmtId="0" fontId="22" fillId="4" borderId="0" xfId="3" applyFont="1" applyFill="1"/>
    <xf numFmtId="0" fontId="7" fillId="0" borderId="4" xfId="1" applyFont="1" applyBorder="1"/>
    <xf numFmtId="164" fontId="3" fillId="4" borderId="0" xfId="1" applyNumberFormat="1" applyFont="1" applyFill="1" applyAlignment="1">
      <alignment horizontal="left" vertical="center" wrapText="1"/>
    </xf>
    <xf numFmtId="164" fontId="3" fillId="4" borderId="0" xfId="1" applyNumberFormat="1" applyFont="1" applyFill="1" applyAlignment="1">
      <alignment horizontal="left" vertical="center"/>
    </xf>
    <xf numFmtId="0" fontId="7" fillId="4" borderId="0" xfId="1" applyFont="1" applyFill="1" applyAlignment="1">
      <alignment horizontal="left" vertical="top"/>
    </xf>
    <xf numFmtId="0" fontId="7" fillId="4" borderId="0" xfId="0" applyFont="1" applyFill="1" applyAlignment="1">
      <alignment horizontal="left"/>
    </xf>
    <xf numFmtId="0" fontId="11" fillId="0" borderId="21" xfId="1" applyFont="1" applyBorder="1"/>
    <xf numFmtId="1" fontId="7" fillId="0" borderId="10" xfId="1" applyNumberFormat="1" applyFont="1" applyBorder="1"/>
    <xf numFmtId="49" fontId="7" fillId="0" borderId="0" xfId="0" applyNumberFormat="1" applyFont="1"/>
    <xf numFmtId="49" fontId="7" fillId="0" borderId="0" xfId="6" applyNumberFormat="1" applyFont="1"/>
    <xf numFmtId="0" fontId="7" fillId="0" borderId="0" xfId="1" applyFont="1" applyProtection="1">
      <protection locked="0"/>
    </xf>
    <xf numFmtId="0" fontId="27" fillId="3" borderId="0" xfId="3" applyFont="1" applyFill="1" applyAlignment="1">
      <alignment vertical="center"/>
    </xf>
    <xf numFmtId="0" fontId="23" fillId="7" borderId="0" xfId="3" applyFont="1" applyFill="1" applyAlignment="1">
      <alignment vertical="center"/>
    </xf>
    <xf numFmtId="0" fontId="7" fillId="0" borderId="0" xfId="0" quotePrefix="1" applyFont="1"/>
    <xf numFmtId="0" fontId="7" fillId="8" borderId="0" xfId="0" applyFont="1" applyFill="1"/>
    <xf numFmtId="0" fontId="7" fillId="9" borderId="11" xfId="1" applyFont="1" applyFill="1" applyBorder="1" applyProtection="1">
      <protection locked="0"/>
    </xf>
    <xf numFmtId="0" fontId="7" fillId="9" borderId="16" xfId="1" applyFont="1" applyFill="1" applyBorder="1" applyProtection="1">
      <protection locked="0"/>
    </xf>
    <xf numFmtId="0" fontId="7" fillId="9" borderId="22" xfId="1" applyFont="1" applyFill="1" applyBorder="1" applyProtection="1">
      <protection locked="0"/>
    </xf>
    <xf numFmtId="0" fontId="7" fillId="9" borderId="18" xfId="1" applyFont="1" applyFill="1" applyBorder="1" applyProtection="1">
      <protection locked="0"/>
    </xf>
    <xf numFmtId="0" fontId="7" fillId="9" borderId="26" xfId="1" applyFont="1" applyFill="1" applyBorder="1" applyProtection="1">
      <protection locked="0"/>
    </xf>
    <xf numFmtId="0" fontId="7" fillId="9" borderId="14" xfId="1" applyFont="1" applyFill="1" applyBorder="1" applyAlignment="1" applyProtection="1">
      <alignment horizontal="right"/>
      <protection locked="0"/>
    </xf>
    <xf numFmtId="0" fontId="7" fillId="9" borderId="15" xfId="1" applyFont="1" applyFill="1" applyBorder="1" applyAlignment="1" applyProtection="1">
      <alignment horizontal="right"/>
      <protection locked="0"/>
    </xf>
    <xf numFmtId="0" fontId="7" fillId="0" borderId="11" xfId="1" applyFont="1" applyBorder="1" applyProtection="1">
      <protection locked="0"/>
    </xf>
    <xf numFmtId="22" fontId="18" fillId="0" borderId="42" xfId="3" applyNumberFormat="1" applyFont="1" applyBorder="1" applyAlignment="1">
      <alignment horizontal="left" vertical="top" wrapText="1"/>
    </xf>
    <xf numFmtId="3" fontId="7" fillId="9" borderId="21" xfId="1" applyNumberFormat="1" applyFont="1" applyFill="1" applyBorder="1" applyProtection="1">
      <protection locked="0"/>
    </xf>
    <xf numFmtId="3" fontId="7" fillId="9" borderId="16" xfId="1" applyNumberFormat="1" applyFont="1" applyFill="1" applyBorder="1" applyProtection="1">
      <protection locked="0"/>
    </xf>
    <xf numFmtId="3" fontId="7" fillId="9" borderId="19" xfId="1" applyNumberFormat="1" applyFont="1" applyFill="1" applyBorder="1" applyProtection="1">
      <protection locked="0"/>
    </xf>
    <xf numFmtId="3" fontId="7" fillId="9" borderId="24" xfId="1" applyNumberFormat="1" applyFont="1" applyFill="1" applyBorder="1" applyProtection="1">
      <protection locked="0"/>
    </xf>
    <xf numFmtId="3" fontId="7" fillId="9" borderId="25" xfId="1" applyNumberFormat="1" applyFont="1" applyFill="1" applyBorder="1" applyProtection="1">
      <protection locked="0"/>
    </xf>
    <xf numFmtId="3" fontId="3" fillId="0" borderId="26" xfId="1" applyNumberFormat="1" applyFont="1" applyBorder="1"/>
    <xf numFmtId="3" fontId="3" fillId="0" borderId="19" xfId="1" applyNumberFormat="1" applyFont="1" applyBorder="1"/>
    <xf numFmtId="3" fontId="7" fillId="9" borderId="13" xfId="1" applyNumberFormat="1" applyFont="1" applyFill="1" applyBorder="1" applyProtection="1">
      <protection locked="0"/>
    </xf>
    <xf numFmtId="0" fontId="7" fillId="0" borderId="0" xfId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0" fillId="0" borderId="0" xfId="0" applyAlignment="1">
      <alignment vertical="top" wrapText="1"/>
    </xf>
    <xf numFmtId="0" fontId="6" fillId="0" borderId="0" xfId="1" applyFont="1"/>
    <xf numFmtId="0" fontId="6" fillId="0" borderId="0" xfId="0" applyFont="1"/>
    <xf numFmtId="0" fontId="7" fillId="9" borderId="11" xfId="1" applyFont="1" applyFill="1" applyBorder="1" applyProtection="1">
      <protection locked="0"/>
    </xf>
    <xf numFmtId="0" fontId="0" fillId="9" borderId="11" xfId="0" applyFill="1" applyBorder="1" applyProtection="1">
      <protection locked="0"/>
    </xf>
    <xf numFmtId="0" fontId="7" fillId="9" borderId="12" xfId="1" applyFont="1" applyFill="1" applyBorder="1" applyProtection="1">
      <protection locked="0"/>
    </xf>
    <xf numFmtId="0" fontId="0" fillId="9" borderId="12" xfId="0" applyFill="1" applyBorder="1" applyProtection="1">
      <protection locked="0"/>
    </xf>
    <xf numFmtId="0" fontId="7" fillId="9" borderId="14" xfId="1" applyFont="1" applyFill="1" applyBorder="1" applyAlignment="1" applyProtection="1">
      <alignment horizontal="left"/>
      <protection locked="0"/>
    </xf>
    <xf numFmtId="0" fontId="7" fillId="9" borderId="23" xfId="1" applyFont="1" applyFill="1" applyBorder="1" applyAlignment="1" applyProtection="1">
      <alignment horizontal="left"/>
      <protection locked="0"/>
    </xf>
    <xf numFmtId="0" fontId="7" fillId="9" borderId="24" xfId="1" applyFont="1" applyFill="1" applyBorder="1" applyAlignment="1" applyProtection="1">
      <alignment horizontal="left"/>
      <protection locked="0"/>
    </xf>
    <xf numFmtId="0" fontId="7" fillId="9" borderId="15" xfId="1" applyFont="1" applyFill="1" applyBorder="1" applyAlignment="1" applyProtection="1">
      <alignment horizontal="left"/>
      <protection locked="0"/>
    </xf>
    <xf numFmtId="0" fontId="7" fillId="9" borderId="12" xfId="1" applyFont="1" applyFill="1" applyBorder="1" applyAlignment="1" applyProtection="1">
      <alignment horizontal="left"/>
      <protection locked="0"/>
    </xf>
    <xf numFmtId="0" fontId="7" fillId="9" borderId="25" xfId="1" applyFont="1" applyFill="1" applyBorder="1" applyAlignment="1" applyProtection="1">
      <alignment horizontal="left"/>
      <protection locked="0"/>
    </xf>
    <xf numFmtId="0" fontId="18" fillId="3" borderId="44" xfId="3" applyFont="1" applyFill="1" applyBorder="1" applyAlignment="1">
      <alignment horizontal="center" vertical="center" textRotation="90"/>
    </xf>
    <xf numFmtId="0" fontId="18" fillId="3" borderId="45" xfId="3" applyFont="1" applyFill="1" applyBorder="1" applyAlignment="1">
      <alignment horizontal="center" vertical="center" textRotation="90"/>
    </xf>
    <xf numFmtId="0" fontId="22" fillId="3" borderId="43" xfId="3" applyFont="1" applyFill="1" applyBorder="1" applyAlignment="1">
      <alignment horizontal="center" vertical="center" textRotation="90"/>
    </xf>
    <xf numFmtId="0" fontId="22" fillId="3" borderId="44" xfId="3" applyFont="1" applyFill="1" applyBorder="1" applyAlignment="1">
      <alignment horizontal="center" vertical="center" textRotation="90"/>
    </xf>
    <xf numFmtId="0" fontId="22" fillId="3" borderId="45" xfId="3" applyFont="1" applyFill="1" applyBorder="1" applyAlignment="1">
      <alignment horizontal="center" vertical="center" textRotation="90"/>
    </xf>
    <xf numFmtId="0" fontId="24" fillId="3" borderId="0" xfId="3" applyFont="1" applyFill="1" applyAlignment="1">
      <alignment horizontal="left" vertical="center"/>
    </xf>
    <xf numFmtId="0" fontId="22" fillId="3" borderId="43" xfId="3" applyFont="1" applyFill="1" applyBorder="1" applyAlignment="1">
      <alignment horizontal="center" textRotation="90"/>
    </xf>
    <xf numFmtId="0" fontId="22" fillId="3" borderId="45" xfId="3" applyFont="1" applyFill="1" applyBorder="1" applyAlignment="1">
      <alignment horizontal="center" textRotation="90"/>
    </xf>
  </cellXfs>
  <cellStyles count="7">
    <cellStyle name="Komma" xfId="6" builtinId="3"/>
    <cellStyle name="Link" xfId="2" builtinId="8"/>
    <cellStyle name="Link 2" xfId="4" xr:uid="{F8184F5A-3B4A-432F-8B93-132B0A58067C}"/>
    <cellStyle name="Standard" xfId="0" builtinId="0"/>
    <cellStyle name="Standard 2" xfId="3" xr:uid="{81ABAD54-D463-4A74-A425-CF31B68093F6}"/>
    <cellStyle name="Standard 3" xfId="5" xr:uid="{B68C86EA-476C-4329-A4C2-399F38E4DAC2}"/>
    <cellStyle name="Standard_D UNvergl. 2002" xfId="1" xr:uid="{00000000-0005-0000-0000-000001000000}"/>
  </cellStyles>
  <dxfs count="8">
    <dxf>
      <font>
        <b/>
        <i val="0"/>
      </font>
      <fill>
        <patternFill>
          <bgColor rgb="FFFFC000"/>
        </patternFill>
      </fill>
    </dxf>
    <dxf>
      <fill>
        <patternFill>
          <bgColor rgb="FFFFFFCC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9" defaultPivotStyle="PivotStyleLight16"/>
  <colors>
    <mruColors>
      <color rgb="FFFFBB5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CheckBox" fmlaLink="Export!$D$16" noThreeD="1"/>
</file>

<file path=xl/ctrlProps/ctrlProp2.xml><?xml version="1.0" encoding="utf-8"?>
<formControlPr xmlns="http://schemas.microsoft.com/office/spreadsheetml/2009/9/main" objectType="CheckBox" fmlaLink="Export!$D$17" lockText="1" noThreeD="1"/>
</file>

<file path=xl/ctrlProps/ctrlProp3.xml><?xml version="1.0" encoding="utf-8"?>
<formControlPr xmlns="http://schemas.microsoft.com/office/spreadsheetml/2009/9/main" objectType="CheckBox" fmlaLink="Export!$D$18" lockText="1" noThreeD="1"/>
</file>

<file path=xl/ctrlProps/ctrlProp4.xml><?xml version="1.0" encoding="utf-8"?>
<formControlPr xmlns="http://schemas.microsoft.com/office/spreadsheetml/2009/9/main" objectType="CheckBox" fmlaLink="Export!$D$19" lockText="1" noThreeD="1"/>
</file>

<file path=xl/ctrlProps/ctrlProp5.xml><?xml version="1.0" encoding="utf-8"?>
<formControlPr xmlns="http://schemas.microsoft.com/office/spreadsheetml/2009/9/main" objectType="CheckBox" fmlaLink="Export!$D$20" lockText="1" noThreeD="1"/>
</file>

<file path=xl/ctrlProps/ctrlProp6.xml><?xml version="1.0" encoding="utf-8"?>
<formControlPr xmlns="http://schemas.microsoft.com/office/spreadsheetml/2009/9/main" objectType="CheckBox" fmlaLink="Export!$D$21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9</xdr:row>
          <xdr:rowOff>28575</xdr:rowOff>
        </xdr:from>
        <xdr:to>
          <xdr:col>0</xdr:col>
          <xdr:colOff>304800</xdr:colOff>
          <xdr:row>11</xdr:row>
          <xdr:rowOff>28575</xdr:rowOff>
        </xdr:to>
        <xdr:sp macro="" textlink="">
          <xdr:nvSpPr>
            <xdr:cNvPr id="1025" name="Check Box 1" descr="&#10;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xdr:twoCellAnchor>
    <xdr:from>
      <xdr:col>7</xdr:col>
      <xdr:colOff>77390</xdr:colOff>
      <xdr:row>15</xdr:row>
      <xdr:rowOff>67614</xdr:rowOff>
    </xdr:from>
    <xdr:to>
      <xdr:col>7</xdr:col>
      <xdr:colOff>84051</xdr:colOff>
      <xdr:row>22</xdr:row>
      <xdr:rowOff>83344</xdr:rowOff>
    </xdr:to>
    <xdr:sp macro="" textlink="">
      <xdr:nvSpPr>
        <xdr:cNvPr id="14" name="Line 6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>
          <a:spLocks noChangeShapeType="1"/>
        </xdr:cNvSpPr>
      </xdr:nvSpPr>
      <xdr:spPr bwMode="auto">
        <a:xfrm flipH="1">
          <a:off x="6530578" y="2115489"/>
          <a:ext cx="6661" cy="1015855"/>
        </a:xfrm>
        <a:prstGeom prst="line">
          <a:avLst/>
        </a:prstGeom>
        <a:ln>
          <a:headEnd/>
          <a:tailEnd/>
        </a:ln>
      </xdr:spPr>
      <xdr:style>
        <a:lnRef idx="1">
          <a:schemeClr val="accent6"/>
        </a:lnRef>
        <a:fillRef idx="0">
          <a:schemeClr val="accent6"/>
        </a:fillRef>
        <a:effectRef idx="0">
          <a:schemeClr val="accent6"/>
        </a:effectRef>
        <a:fontRef idx="minor">
          <a:schemeClr val="tx1"/>
        </a:fontRef>
      </xdr:style>
    </xdr:sp>
    <xdr:clientData/>
  </xdr:twoCellAnchor>
  <xdr:twoCellAnchor>
    <xdr:from>
      <xdr:col>7</xdr:col>
      <xdr:colOff>3401</xdr:colOff>
      <xdr:row>15</xdr:row>
      <xdr:rowOff>70666</xdr:rowOff>
    </xdr:from>
    <xdr:to>
      <xdr:col>7</xdr:col>
      <xdr:colOff>85045</xdr:colOff>
      <xdr:row>15</xdr:row>
      <xdr:rowOff>70666</xdr:rowOff>
    </xdr:to>
    <xdr:sp macro="" textlink="">
      <xdr:nvSpPr>
        <xdr:cNvPr id="15" name="Line 8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>
          <a:spLocks noChangeShapeType="1"/>
        </xdr:cNvSpPr>
      </xdr:nvSpPr>
      <xdr:spPr bwMode="auto">
        <a:xfrm flipH="1" flipV="1">
          <a:off x="6442981" y="2115139"/>
          <a:ext cx="81644" cy="0"/>
        </a:xfrm>
        <a:prstGeom prst="line">
          <a:avLst/>
        </a:prstGeom>
        <a:ln>
          <a:headEnd/>
          <a:tailEnd/>
        </a:ln>
      </xdr:spPr>
      <xdr:style>
        <a:lnRef idx="1">
          <a:schemeClr val="accent6"/>
        </a:lnRef>
        <a:fillRef idx="0">
          <a:schemeClr val="accent6"/>
        </a:fillRef>
        <a:effectRef idx="0">
          <a:schemeClr val="accent6"/>
        </a:effectRef>
        <a:fontRef idx="minor">
          <a:schemeClr val="tx1"/>
        </a:fontRef>
      </xdr:style>
    </xdr:sp>
    <xdr:clientData/>
  </xdr:twoCellAnchor>
  <xdr:twoCellAnchor>
    <xdr:from>
      <xdr:col>3</xdr:col>
      <xdr:colOff>23812</xdr:colOff>
      <xdr:row>18</xdr:row>
      <xdr:rowOff>83341</xdr:rowOff>
    </xdr:from>
    <xdr:to>
      <xdr:col>4</xdr:col>
      <xdr:colOff>0</xdr:colOff>
      <xdr:row>18</xdr:row>
      <xdr:rowOff>83342</xdr:rowOff>
    </xdr:to>
    <xdr:sp macro="" textlink="">
      <xdr:nvSpPr>
        <xdr:cNvPr id="16" name="Line 3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>
          <a:spLocks noChangeShapeType="1"/>
        </xdr:cNvSpPr>
      </xdr:nvSpPr>
      <xdr:spPr bwMode="auto">
        <a:xfrm flipV="1">
          <a:off x="3434953" y="2690810"/>
          <a:ext cx="214313" cy="1"/>
        </a:xfrm>
        <a:prstGeom prst="line">
          <a:avLst/>
        </a:prstGeom>
        <a:ln>
          <a:headEnd/>
          <a:tailEnd type="triangle" w="sm" len="med"/>
        </a:ln>
      </xdr:spPr>
      <xdr:style>
        <a:lnRef idx="1">
          <a:schemeClr val="accent6"/>
        </a:lnRef>
        <a:fillRef idx="0">
          <a:schemeClr val="accent6"/>
        </a:fillRef>
        <a:effectRef idx="0">
          <a:schemeClr val="accent6"/>
        </a:effectRef>
        <a:fontRef idx="minor">
          <a:schemeClr val="tx1"/>
        </a:fontRef>
      </xdr:style>
    </xdr:sp>
    <xdr:clientData/>
  </xdr:twoCellAnchor>
  <xdr:twoCellAnchor>
    <xdr:from>
      <xdr:col>1</xdr:col>
      <xdr:colOff>324017</xdr:colOff>
      <xdr:row>22</xdr:row>
      <xdr:rowOff>89807</xdr:rowOff>
    </xdr:from>
    <xdr:to>
      <xdr:col>1</xdr:col>
      <xdr:colOff>324019</xdr:colOff>
      <xdr:row>25</xdr:row>
      <xdr:rowOff>27895</xdr:rowOff>
    </xdr:to>
    <xdr:sp macro="" textlink="">
      <xdr:nvSpPr>
        <xdr:cNvPr id="17" name="Line 12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>
          <a:spLocks noChangeShapeType="1"/>
        </xdr:cNvSpPr>
      </xdr:nvSpPr>
      <xdr:spPr bwMode="auto">
        <a:xfrm flipH="1">
          <a:off x="2494998" y="3152184"/>
          <a:ext cx="2" cy="369409"/>
        </a:xfrm>
        <a:prstGeom prst="line">
          <a:avLst/>
        </a:prstGeom>
        <a:ln>
          <a:headEnd/>
          <a:tailEnd type="triangle" w="sm" len="med"/>
        </a:ln>
      </xdr:spPr>
      <xdr:style>
        <a:lnRef idx="1">
          <a:schemeClr val="accent6"/>
        </a:lnRef>
        <a:fillRef idx="0">
          <a:schemeClr val="accent6"/>
        </a:fillRef>
        <a:effectRef idx="0">
          <a:schemeClr val="accent6"/>
        </a:effectRef>
        <a:fontRef idx="minor">
          <a:schemeClr val="tx1"/>
        </a:fontRef>
      </xdr:style>
    </xdr:sp>
    <xdr:clientData/>
  </xdr:twoCellAnchor>
  <xdr:twoCellAnchor>
    <xdr:from>
      <xdr:col>1</xdr:col>
      <xdr:colOff>323491</xdr:colOff>
      <xdr:row>22</xdr:row>
      <xdr:rowOff>79076</xdr:rowOff>
    </xdr:from>
    <xdr:to>
      <xdr:col>7</xdr:col>
      <xdr:colOff>86264</xdr:colOff>
      <xdr:row>22</xdr:row>
      <xdr:rowOff>86265</xdr:rowOff>
    </xdr:to>
    <xdr:sp macro="" textlink="">
      <xdr:nvSpPr>
        <xdr:cNvPr id="18" name="Line 8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>
          <a:spLocks noChangeShapeType="1"/>
        </xdr:cNvSpPr>
      </xdr:nvSpPr>
      <xdr:spPr bwMode="auto">
        <a:xfrm flipV="1">
          <a:off x="2494472" y="3141453"/>
          <a:ext cx="4040037" cy="7189"/>
        </a:xfrm>
        <a:prstGeom prst="line">
          <a:avLst/>
        </a:prstGeom>
        <a:ln>
          <a:headEnd/>
          <a:tailEnd/>
        </a:ln>
      </xdr:spPr>
      <xdr:style>
        <a:lnRef idx="1">
          <a:schemeClr val="accent6"/>
        </a:lnRef>
        <a:fillRef idx="0">
          <a:schemeClr val="accent6"/>
        </a:fillRef>
        <a:effectRef idx="0">
          <a:schemeClr val="accent6"/>
        </a:effectRef>
        <a:fontRef idx="minor">
          <a:schemeClr val="tx1"/>
        </a:fontRef>
      </xdr:style>
    </xdr:sp>
    <xdr:clientData/>
  </xdr:twoCellAnchor>
  <xdr:twoCellAnchor>
    <xdr:from>
      <xdr:col>5</xdr:col>
      <xdr:colOff>261937</xdr:colOff>
      <xdr:row>22</xdr:row>
      <xdr:rowOff>77389</xdr:rowOff>
    </xdr:from>
    <xdr:to>
      <xdr:col>5</xdr:col>
      <xdr:colOff>267891</xdr:colOff>
      <xdr:row>25</xdr:row>
      <xdr:rowOff>23812</xdr:rowOff>
    </xdr:to>
    <xdr:sp macro="" textlink="">
      <xdr:nvSpPr>
        <xdr:cNvPr id="19" name="Line 12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>
          <a:spLocks noChangeShapeType="1"/>
        </xdr:cNvSpPr>
      </xdr:nvSpPr>
      <xdr:spPr bwMode="auto">
        <a:xfrm>
          <a:off x="5262562" y="3256358"/>
          <a:ext cx="5954" cy="375048"/>
        </a:xfrm>
        <a:prstGeom prst="line">
          <a:avLst/>
        </a:prstGeom>
        <a:ln>
          <a:headEnd/>
          <a:tailEnd type="triangle" w="sm" len="med"/>
        </a:ln>
      </xdr:spPr>
      <xdr:style>
        <a:lnRef idx="1">
          <a:schemeClr val="accent6"/>
        </a:lnRef>
        <a:fillRef idx="0">
          <a:schemeClr val="accent6"/>
        </a:fillRef>
        <a:effectRef idx="0">
          <a:schemeClr val="accent6"/>
        </a:effectRef>
        <a:fontRef idx="minor">
          <a:schemeClr val="tx1"/>
        </a:fontRef>
      </xdr:style>
    </xdr:sp>
    <xdr:clientData/>
  </xdr:twoCellAnchor>
  <xdr:twoCellAnchor>
    <xdr:from>
      <xdr:col>3</xdr:col>
      <xdr:colOff>23812</xdr:colOff>
      <xdr:row>18</xdr:row>
      <xdr:rowOff>89297</xdr:rowOff>
    </xdr:from>
    <xdr:to>
      <xdr:col>3</xdr:col>
      <xdr:colOff>23812</xdr:colOff>
      <xdr:row>20</xdr:row>
      <xdr:rowOff>83343</xdr:rowOff>
    </xdr:to>
    <xdr:sp macro="" textlink="">
      <xdr:nvSpPr>
        <xdr:cNvPr id="20" name="Line 6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>
          <a:spLocks noChangeShapeType="1"/>
        </xdr:cNvSpPr>
      </xdr:nvSpPr>
      <xdr:spPr bwMode="auto">
        <a:xfrm>
          <a:off x="3434953" y="2696766"/>
          <a:ext cx="0" cy="279796"/>
        </a:xfrm>
        <a:prstGeom prst="line">
          <a:avLst/>
        </a:prstGeom>
        <a:ln>
          <a:headEnd/>
          <a:tailEnd/>
        </a:ln>
      </xdr:spPr>
      <xdr:style>
        <a:lnRef idx="1">
          <a:schemeClr val="accent6"/>
        </a:lnRef>
        <a:fillRef idx="0">
          <a:schemeClr val="accent6"/>
        </a:fillRef>
        <a:effectRef idx="0">
          <a:schemeClr val="accent6"/>
        </a:effectRef>
        <a:fontRef idx="minor">
          <a:schemeClr val="tx1"/>
        </a:fontRef>
      </xdr:style>
    </xdr:sp>
    <xdr:clientData/>
  </xdr:twoCellAnchor>
  <xdr:twoCellAnchor>
    <xdr:from>
      <xdr:col>2</xdr:col>
      <xdr:colOff>11723</xdr:colOff>
      <xdr:row>20</xdr:row>
      <xdr:rowOff>77389</xdr:rowOff>
    </xdr:from>
    <xdr:to>
      <xdr:col>3</xdr:col>
      <xdr:colOff>29765</xdr:colOff>
      <xdr:row>20</xdr:row>
      <xdr:rowOff>77389</xdr:rowOff>
    </xdr:to>
    <xdr:sp macro="" textlink="">
      <xdr:nvSpPr>
        <xdr:cNvPr id="21" name="Line 8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>
          <a:spLocks noChangeShapeType="1"/>
        </xdr:cNvSpPr>
      </xdr:nvSpPr>
      <xdr:spPr bwMode="auto">
        <a:xfrm flipV="1">
          <a:off x="2801815" y="2603712"/>
          <a:ext cx="703842" cy="0"/>
        </a:xfrm>
        <a:prstGeom prst="line">
          <a:avLst/>
        </a:prstGeom>
        <a:ln>
          <a:headEnd/>
          <a:tailEnd/>
        </a:ln>
      </xdr:spPr>
      <xdr:style>
        <a:lnRef idx="1">
          <a:schemeClr val="accent6"/>
        </a:lnRef>
        <a:fillRef idx="0">
          <a:schemeClr val="accent6"/>
        </a:fillRef>
        <a:effectRef idx="0">
          <a:schemeClr val="accent6"/>
        </a:effectRef>
        <a:fontRef idx="minor">
          <a:schemeClr val="tx1"/>
        </a:fontRef>
      </xdr:style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1495425</xdr:colOff>
          <xdr:row>3</xdr:row>
          <xdr:rowOff>0</xdr:rowOff>
        </xdr:from>
        <xdr:to>
          <xdr:col>5</xdr:col>
          <xdr:colOff>0</xdr:colOff>
          <xdr:row>3</xdr:row>
          <xdr:rowOff>123825</xdr:rowOff>
        </xdr:to>
        <xdr:sp macro="" textlink="">
          <xdr:nvSpPr>
            <xdr:cNvPr id="1051" name="Check Box 27" hidden="1">
              <a:extLst>
                <a:ext uri="{63B3BB69-23CF-44E3-9099-C40C66FF867C}">
                  <a14:compatExt spid="_x0000_s1051"/>
                </a:ext>
                <a:ext uri="{FF2B5EF4-FFF2-40B4-BE49-F238E27FC236}">
                  <a16:creationId xmlns:a16="http://schemas.microsoft.com/office/drawing/2014/main" id="{00000000-0008-0000-0000-00001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1495425</xdr:colOff>
          <xdr:row>4</xdr:row>
          <xdr:rowOff>0</xdr:rowOff>
        </xdr:from>
        <xdr:to>
          <xdr:col>5</xdr:col>
          <xdr:colOff>0</xdr:colOff>
          <xdr:row>4</xdr:row>
          <xdr:rowOff>123825</xdr:rowOff>
        </xdr:to>
        <xdr:sp macro="" textlink="">
          <xdr:nvSpPr>
            <xdr:cNvPr id="1057" name="Check Box 33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00000000-0008-0000-00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1495425</xdr:colOff>
          <xdr:row>5</xdr:row>
          <xdr:rowOff>0</xdr:rowOff>
        </xdr:from>
        <xdr:to>
          <xdr:col>5</xdr:col>
          <xdr:colOff>0</xdr:colOff>
          <xdr:row>5</xdr:row>
          <xdr:rowOff>123825</xdr:rowOff>
        </xdr:to>
        <xdr:sp macro="" textlink="">
          <xdr:nvSpPr>
            <xdr:cNvPr id="1058" name="Check Box 34" hidden="1">
              <a:extLst>
                <a:ext uri="{63B3BB69-23CF-44E3-9099-C40C66FF867C}">
                  <a14:compatExt spid="_x0000_s1058"/>
                </a:ext>
                <a:ext uri="{FF2B5EF4-FFF2-40B4-BE49-F238E27FC236}">
                  <a16:creationId xmlns:a16="http://schemas.microsoft.com/office/drawing/2014/main" id="{00000000-0008-0000-0000-00002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1495425</xdr:colOff>
          <xdr:row>6</xdr:row>
          <xdr:rowOff>0</xdr:rowOff>
        </xdr:from>
        <xdr:to>
          <xdr:col>5</xdr:col>
          <xdr:colOff>0</xdr:colOff>
          <xdr:row>6</xdr:row>
          <xdr:rowOff>123825</xdr:rowOff>
        </xdr:to>
        <xdr:sp macro="" textlink="">
          <xdr:nvSpPr>
            <xdr:cNvPr id="1059" name="Check Box 35" hidden="1">
              <a:extLst>
                <a:ext uri="{63B3BB69-23CF-44E3-9099-C40C66FF867C}">
                  <a14:compatExt spid="_x0000_s1059"/>
                </a:ext>
                <a:ext uri="{FF2B5EF4-FFF2-40B4-BE49-F238E27FC236}">
                  <a16:creationId xmlns:a16="http://schemas.microsoft.com/office/drawing/2014/main" id="{00000000-0008-0000-0000-00002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1495425</xdr:colOff>
          <xdr:row>7</xdr:row>
          <xdr:rowOff>0</xdr:rowOff>
        </xdr:from>
        <xdr:to>
          <xdr:col>5</xdr:col>
          <xdr:colOff>0</xdr:colOff>
          <xdr:row>7</xdr:row>
          <xdr:rowOff>123825</xdr:rowOff>
        </xdr:to>
        <xdr:sp macro="" textlink="">
          <xdr:nvSpPr>
            <xdr:cNvPr id="1060" name="Check Box 36" hidden="1">
              <a:extLst>
                <a:ext uri="{63B3BB69-23CF-44E3-9099-C40C66FF867C}">
                  <a14:compatExt spid="_x0000_s1060"/>
                </a:ext>
                <a:ext uri="{FF2B5EF4-FFF2-40B4-BE49-F238E27FC236}">
                  <a16:creationId xmlns:a16="http://schemas.microsoft.com/office/drawing/2014/main" id="{00000000-0008-0000-0000-00002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104775</xdr:colOff>
      <xdr:row>7</xdr:row>
      <xdr:rowOff>57148</xdr:rowOff>
    </xdr:from>
    <xdr:to>
      <xdr:col>8</xdr:col>
      <xdr:colOff>695325</xdr:colOff>
      <xdr:row>29</xdr:row>
      <xdr:rowOff>47624</xdr:rowOff>
    </xdr:to>
    <xdr:sp macro="" textlink="">
      <xdr:nvSpPr>
        <xdr:cNvPr id="2" name="Textfeld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 txBox="1"/>
      </xdr:nvSpPr>
      <xdr:spPr>
        <a:xfrm>
          <a:off x="6324600" y="1504948"/>
          <a:ext cx="3695700" cy="4171951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CH" sz="1000" u="sng">
              <a:latin typeface="Arial" panose="020B0604020202020204" pitchFamily="34" charset="0"/>
              <a:cs typeface="Arial" panose="020B0604020202020204" pitchFamily="34" charset="0"/>
            </a:rPr>
            <a:t>Anleitung zur Datenübertragung</a:t>
          </a:r>
          <a:r>
            <a:rPr lang="de-CH" sz="1000" u="sng" baseline="0">
              <a:latin typeface="Arial" panose="020B0604020202020204" pitchFamily="34" charset="0"/>
              <a:cs typeface="Arial" panose="020B0604020202020204" pitchFamily="34" charset="0"/>
            </a:rPr>
            <a:t> in die Markterhebung:</a:t>
          </a:r>
        </a:p>
        <a:p>
          <a:endParaRPr lang="de-CH" sz="1000" baseline="0"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de-CH" sz="1000" baseline="0">
              <a:latin typeface="Arial" panose="020B0604020202020204" pitchFamily="34" charset="0"/>
              <a:cs typeface="Arial" panose="020B0604020202020204" pitchFamily="34" charset="0"/>
            </a:rPr>
            <a:t>&gt; Blatt Export einblenden</a:t>
          </a:r>
        </a:p>
        <a:p>
          <a:endParaRPr lang="de-CH" sz="1000" baseline="0"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de-CH" sz="1000" baseline="0">
              <a:latin typeface="Arial" panose="020B0604020202020204" pitchFamily="34" charset="0"/>
              <a:cs typeface="Arial" panose="020B0604020202020204" pitchFamily="34" charset="0"/>
            </a:rPr>
            <a:t>&gt; Firmendatei prüfen und hellgelbe Felder E22-E26 und E84 ausfüllen</a:t>
          </a:r>
        </a:p>
        <a:p>
          <a:endParaRPr lang="de-CH" sz="1000" baseline="0"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de-CH" sz="1000" baseline="0">
              <a:latin typeface="Arial" panose="020B0604020202020204" pitchFamily="34" charset="0"/>
              <a:cs typeface="Arial" panose="020B0604020202020204" pitchFamily="34" charset="0"/>
            </a:rPr>
            <a:t>&gt; Auswertungsmappe Markterhebung muss geöffnet sein</a:t>
          </a:r>
        </a:p>
        <a:p>
          <a:r>
            <a:rPr lang="de-CH" sz="1000" baseline="0">
              <a:latin typeface="Arial" panose="020B0604020202020204" pitchFamily="34" charset="0"/>
              <a:cs typeface="Arial" panose="020B0604020202020204" pitchFamily="34" charset="0"/>
            </a:rPr>
            <a:t>&gt; wenn die Firmendatei aktiv ist:</a:t>
          </a:r>
        </a:p>
        <a:p>
          <a:r>
            <a:rPr lang="de-CH" sz="1000" baseline="0">
              <a:latin typeface="Arial" panose="020B0604020202020204" pitchFamily="34" charset="0"/>
              <a:cs typeface="Arial" panose="020B0604020202020204" pitchFamily="34" charset="0"/>
            </a:rPr>
            <a:t>   =&gt; "Entwicklertools"</a:t>
          </a:r>
        </a:p>
        <a:p>
          <a:r>
            <a:rPr lang="de-CH" sz="1000" baseline="0">
              <a:latin typeface="Arial" panose="020B0604020202020204" pitchFamily="34" charset="0"/>
              <a:cs typeface="Arial" panose="020B0604020202020204" pitchFamily="34" charset="0"/>
            </a:rPr>
            <a:t>   =&gt; "Makros"</a:t>
          </a:r>
        </a:p>
        <a:p>
          <a:r>
            <a:rPr lang="de-CH" sz="1000" baseline="0">
              <a:latin typeface="Arial" panose="020B0604020202020204" pitchFamily="34" charset="0"/>
              <a:cs typeface="Arial" panose="020B0604020202020204" pitchFamily="34" charset="0"/>
            </a:rPr>
            <a:t>   =&gt; Makro "Swissolar_Daten_PV..." ausführen</a:t>
          </a:r>
        </a:p>
        <a:p>
          <a:r>
            <a:rPr lang="de-CH" sz="1000" baseline="0">
              <a:latin typeface="Arial" panose="020B0604020202020204" pitchFamily="34" charset="0"/>
              <a:cs typeface="Arial" panose="020B0604020202020204" pitchFamily="34" charset="0"/>
            </a:rPr>
            <a:t>&gt; allfällige Hinweise beachten</a:t>
          </a:r>
        </a:p>
        <a:p>
          <a:endParaRPr lang="de-CH" sz="1000" baseline="0"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de-CH" sz="1000" baseline="0">
              <a:latin typeface="Arial" panose="020B0604020202020204" pitchFamily="34" charset="0"/>
              <a:cs typeface="Arial" panose="020B0604020202020204" pitchFamily="34" charset="0"/>
            </a:rPr>
            <a:t>Die übertragenen Daten sind in der Mappe Markterhebung im Blatt Imp3 zu finden.</a:t>
          </a:r>
        </a:p>
        <a:p>
          <a:endParaRPr lang="de-CH" sz="1000" baseline="0"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de-CH" sz="1000" baseline="0">
              <a:latin typeface="Arial" panose="020B0604020202020204" pitchFamily="34" charset="0"/>
              <a:cs typeface="Arial" panose="020B0604020202020204" pitchFamily="34" charset="0"/>
            </a:rPr>
            <a:t>UK, 04.01.2024</a:t>
          </a:r>
        </a:p>
        <a:p>
          <a:endParaRPr lang="de-CH" sz="1000" baseline="0"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de-CH" sz="1000" baseline="0">
              <a:latin typeface="Arial" panose="020B0604020202020204" pitchFamily="34" charset="0"/>
              <a:cs typeface="Arial" panose="020B0604020202020204" pitchFamily="34" charset="0"/>
            </a:rPr>
            <a:t>Hinweis: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CH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&gt; modifiz. Export3 mit Rücklaufile abgeglichen (04.01.2024)</a:t>
          </a:r>
          <a:endParaRPr lang="de-CH" sz="1000">
            <a:effectLst/>
          </a:endParaRPr>
        </a:p>
        <a:p>
          <a:endParaRPr lang="de-CH" sz="1000" baseline="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1"/>
  <dimension ref="A1:M71"/>
  <sheetViews>
    <sheetView showGridLines="0" tabSelected="1" zoomScale="130" zoomScaleNormal="130" zoomScaleSheetLayoutView="100" zoomScalePageLayoutView="75" workbookViewId="0">
      <pane ySplit="12" topLeftCell="A13" activePane="bottomLeft" state="frozen"/>
      <selection activeCell="D20" sqref="D20"/>
      <selection pane="bottomLeft" activeCell="B16" sqref="B16"/>
    </sheetView>
  </sheetViews>
  <sheetFormatPr baseColWidth="10" defaultColWidth="10.7109375" defaultRowHeight="15.75" outlineLevelCol="1"/>
  <cols>
    <col min="1" max="1" width="31.140625" style="1" customWidth="1"/>
    <col min="2" max="2" width="9.5703125" style="1" customWidth="1"/>
    <col min="3" max="3" width="10" style="1" customWidth="1"/>
    <col min="4" max="4" width="3.140625" style="1" customWidth="1"/>
    <col min="5" max="5" width="25.28515625" style="1" customWidth="1"/>
    <col min="6" max="6" width="9" style="1" customWidth="1"/>
    <col min="7" max="7" width="9.28515625" style="1" customWidth="1"/>
    <col min="8" max="8" width="1.5703125" style="6" customWidth="1"/>
    <col min="9" max="9" width="68.28515625" style="6" customWidth="1"/>
    <col min="10" max="12" width="10.7109375" style="6" hidden="1" customWidth="1" outlineLevel="1"/>
    <col min="13" max="13" width="10.7109375" style="1" collapsed="1"/>
    <col min="14" max="16384" width="10.7109375" style="1"/>
  </cols>
  <sheetData>
    <row r="1" spans="1:12" ht="14.25" customHeight="1">
      <c r="A1" s="87" t="str">
        <f>IF(Sprache="deutsch",Sprachen!A2,IF(Sprache="Français",Sprachen!B2,Sprachen!C2))</f>
        <v>Statistik Sonnenenergie - Photovoltaik</v>
      </c>
      <c r="E1" s="36" t="s">
        <v>65</v>
      </c>
      <c r="F1" s="195" t="s">
        <v>61</v>
      </c>
      <c r="G1" s="215">
        <f>Jahr</f>
        <v>2025</v>
      </c>
      <c r="H1" s="216"/>
      <c r="I1" s="181" t="str">
        <f>IF(Sprache="deutsch",Sprachen!A104,IF(Sprache="Français",Sprachen!B104,Sprachen!C104))</f>
        <v>Falls Fehler, hier angezeigt:</v>
      </c>
      <c r="J1" s="69" t="s">
        <v>182</v>
      </c>
      <c r="K1" s="69"/>
      <c r="L1" s="69"/>
    </row>
    <row r="2" spans="1:12" ht="11.25" customHeight="1">
      <c r="A2" s="2"/>
      <c r="B2" s="2"/>
      <c r="C2" s="2"/>
      <c r="D2" s="2"/>
      <c r="E2" s="6"/>
      <c r="H2" s="21" t="str">
        <f>IF(Referenz!B8+Referenz!B10+Referenz!B11+Referenz!B9+Referenz!B13+Referenz!B13=6,IF(Sprache="Deutsch",Sprachen!$A$95,IF(Sprache="Français",Sprachen!$B$95,Sprachen!$C$95)),IF(Sprache="Deutsch",Sprachen!$A$96,IF(Sprache="Français",Sprachen!$B$96,Sprachen!$C$96)))</f>
        <v>Status ok</v>
      </c>
      <c r="I2" s="186" t="str">
        <f>IF(Referenz!B8,"",IF(Sprache="deutsch",Sprachen!A98,IF(Sprache="Français",Sprachen!B98,Sprachen!C98)))</f>
        <v/>
      </c>
    </row>
    <row r="3" spans="1:12" s="4" customFormat="1" ht="11.25">
      <c r="A3" s="5" t="str">
        <f>IF(Sprache="deutsch",Sprachen!A3,IF(Sprache="Français",Sprachen!B3,Sprachen!C3))</f>
        <v>Unternehmen</v>
      </c>
      <c r="B3" s="6"/>
      <c r="C3" s="6"/>
      <c r="D3" s="6"/>
      <c r="E3" s="6"/>
      <c r="G3" s="6"/>
      <c r="H3" s="6"/>
      <c r="I3" s="186" t="str">
        <f>IF(Referenz!B9,"",IF(Sprache="deutsch",Sprachen!A99,IF(Sprache="Français",Sprachen!B99,Sprachen!C99)))</f>
        <v/>
      </c>
      <c r="J3" s="6"/>
      <c r="K3" s="6"/>
      <c r="L3" s="6"/>
    </row>
    <row r="4" spans="1:12" s="4" customFormat="1" ht="10.5" customHeight="1">
      <c r="A4" s="6" t="str">
        <f>IF(Sprache="deutsch",Sprachen!A4,IF(Sprache="Français",Sprachen!B4,Sprachen!C4))</f>
        <v>Firma</v>
      </c>
      <c r="B4" s="217"/>
      <c r="C4" s="218"/>
      <c r="D4" s="218"/>
      <c r="E4" s="6"/>
      <c r="F4" s="6" t="str">
        <f>IF(Sprache="deutsch",Sprachen!A10,IF(Sprache="Français",Sprachen!B10,Sprachen!C10))</f>
        <v>Hersteller</v>
      </c>
      <c r="G4" s="6"/>
      <c r="H4" s="6"/>
      <c r="I4" s="186" t="str">
        <f>IF(Referenz!B10,"",IF(Sprache="deutsch",Sprachen!A100,IF(Sprache="Français",Sprachen!B100,Sprachen!C100)))</f>
        <v/>
      </c>
      <c r="J4" s="6"/>
      <c r="K4" s="6"/>
      <c r="L4" s="6"/>
    </row>
    <row r="5" spans="1:12" s="4" customFormat="1" ht="10.5" customHeight="1">
      <c r="A5" s="6" t="str">
        <f>IF(Sprache="deutsch",Sprachen!A5,IF(Sprache="Français",Sprachen!B5,Sprachen!C5))</f>
        <v>Strasse</v>
      </c>
      <c r="B5" s="219"/>
      <c r="C5" s="220"/>
      <c r="D5" s="220"/>
      <c r="E5" s="6"/>
      <c r="F5" s="6" t="str">
        <f>IF(Sprache="deutsch",Sprachen!A11,IF(Sprache="Français",Sprachen!B11,Sprachen!C11))</f>
        <v>Importeur</v>
      </c>
      <c r="G5" s="6"/>
      <c r="H5" s="6"/>
      <c r="I5" s="186" t="str">
        <f>IF(Referenz!B11,"",IF(Sprache="deutsch",Sprachen!A101,IF(Sprache="Français",Sprachen!B101,Sprachen!C101)))</f>
        <v/>
      </c>
      <c r="J5" s="6"/>
      <c r="K5" s="6"/>
      <c r="L5" s="6"/>
    </row>
    <row r="6" spans="1:12" s="4" customFormat="1" ht="10.5" customHeight="1">
      <c r="A6" s="6" t="str">
        <f>IF(Sprache="deutsch",Sprachen!A6,IF(Sprache="Français",Sprachen!B6,Sprachen!C6))</f>
        <v>PLZ/Ort</v>
      </c>
      <c r="B6" s="219"/>
      <c r="C6" s="220"/>
      <c r="D6" s="220"/>
      <c r="E6" s="6"/>
      <c r="F6" s="6" t="str">
        <f>IF(Sprache="deutsch",Sprachen!A12,IF(Sprache="Français",Sprachen!B12,Sprachen!C12))</f>
        <v>Handelsunternehmung</v>
      </c>
      <c r="G6" s="6"/>
      <c r="H6" s="6"/>
      <c r="I6" s="186" t="str">
        <f>IF(Referenz!B12,"",IF(Sprache="deutsch",Sprachen!A102,IF(Sprache="Français",Sprachen!B102,Sprachen!C102)))</f>
        <v/>
      </c>
      <c r="J6" s="6"/>
      <c r="K6" s="6"/>
      <c r="L6" s="6"/>
    </row>
    <row r="7" spans="1:12" s="4" customFormat="1" ht="10.5" customHeight="1">
      <c r="A7" s="6" t="str">
        <f>IF(Sprache="deutsch",Sprachen!A7,IF(Sprache="Français",Sprachen!B7,Sprachen!C7))</f>
        <v>Kontaktperson</v>
      </c>
      <c r="B7" s="219"/>
      <c r="C7" s="220"/>
      <c r="D7" s="220"/>
      <c r="E7" s="6"/>
      <c r="F7" s="6" t="str">
        <f>IF(Sprache="deutsch",Sprachen!A13,IF(Sprache="Français",Sprachen!B13,Sprachen!C13))</f>
        <v>Installateur</v>
      </c>
      <c r="G7" s="6"/>
      <c r="H7" s="6"/>
      <c r="I7" s="186" t="str">
        <f>IF(Referenz!B13,"",IF(Sprache="deutsch",Sprachen!A103,IF(Sprache="Français",Sprachen!B103,Sprachen!C103)))</f>
        <v/>
      </c>
      <c r="J7" s="6"/>
      <c r="K7" s="6"/>
      <c r="L7" s="6"/>
    </row>
    <row r="8" spans="1:12" s="4" customFormat="1" ht="10.5" customHeight="1">
      <c r="A8" s="6" t="str">
        <f>IF(Sprache="deutsch",Sprachen!A8,IF(Sprache="Français",Sprachen!B8,Sprachen!C8))</f>
        <v>Telefon</v>
      </c>
      <c r="B8" s="219"/>
      <c r="C8" s="220"/>
      <c r="D8" s="220"/>
      <c r="E8" s="6"/>
      <c r="F8" s="6" t="str">
        <f>IF(Sprache="deutsch",Sprachen!A14,IF(Sprache="Français",Sprachen!B14,Sprachen!C14))</f>
        <v>Andere</v>
      </c>
      <c r="G8" s="6"/>
      <c r="H8" s="6"/>
      <c r="I8" s="52"/>
      <c r="J8" s="6"/>
      <c r="K8" s="6"/>
      <c r="L8" s="6"/>
    </row>
    <row r="9" spans="1:12" s="4" customFormat="1" ht="10.5" customHeight="1">
      <c r="A9" s="6" t="str">
        <f>IF(Sprache="deutsch",Sprachen!A9,IF(Sprache="Français",Sprachen!B9,Sprachen!C9))</f>
        <v>E-Mail</v>
      </c>
      <c r="B9" s="219"/>
      <c r="C9" s="220"/>
      <c r="D9" s="220"/>
      <c r="E9" s="6"/>
      <c r="F9" s="202"/>
      <c r="G9" s="34"/>
      <c r="H9" s="6"/>
      <c r="J9" s="6"/>
      <c r="K9" s="6"/>
      <c r="L9" s="6"/>
    </row>
    <row r="10" spans="1:12" s="4" customFormat="1" ht="6" customHeight="1">
      <c r="A10" s="6"/>
      <c r="B10" s="6"/>
      <c r="E10" s="6"/>
      <c r="F10" s="6"/>
      <c r="G10" s="6"/>
      <c r="H10" s="6"/>
      <c r="I10" s="52"/>
      <c r="J10" s="6"/>
      <c r="K10" s="6"/>
      <c r="L10" s="6"/>
    </row>
    <row r="11" spans="1:12" s="4" customFormat="1" ht="11.25">
      <c r="A11" s="6" t="str">
        <f>IF(Sprache="deutsch",Sprachen!A91,IF(Sprache="Français",Sprachen!B91,Sprachen!C91))</f>
        <v xml:space="preserve">        Ich habe keine Anlagen produziert, gehandelt oder installiert</v>
      </c>
      <c r="C11" s="6"/>
      <c r="D11" s="6"/>
      <c r="E11" s="6"/>
      <c r="F11" s="6"/>
      <c r="G11" s="6"/>
      <c r="H11" s="6"/>
      <c r="I11" s="6"/>
      <c r="J11" s="6"/>
      <c r="K11" s="6"/>
      <c r="L11" s="6"/>
    </row>
    <row r="12" spans="1:12" s="4" customFormat="1" ht="6" customHeight="1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</row>
    <row r="13" spans="1:12" s="4" customFormat="1" ht="11.25">
      <c r="A13" s="49" t="str">
        <f>IF(Sprache="deutsch",Sprachen!A15,IF(Sprache="Français",Sprachen!B15,Sprachen!B15))</f>
        <v>Produktion &amp; Handel</v>
      </c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</row>
    <row r="14" spans="1:12" s="4" customFormat="1" ht="11.25">
      <c r="A14" s="7" t="str">
        <f>IF(Sprache="deutsch",Sprachen!A16,IF(Sprache="Français",Sprachen!B16,Sprachen!C16))</f>
        <v>1. Herkunft der Module</v>
      </c>
      <c r="B14" s="9" t="str">
        <f>IF(Sprache="deutsch",Sprachen!A24,IF(Sprache="Français",Sprachen!B24,Sprachen!C24))</f>
        <v>Leistung</v>
      </c>
      <c r="C14" s="6"/>
      <c r="D14" s="6"/>
      <c r="E14" s="16" t="str">
        <f>IF(Sprache="deutsch",Sprachen!A25,IF(Sprache="Français",Sprachen!B25,Sprachen!C25))</f>
        <v>2. Vertrieb der Module</v>
      </c>
      <c r="F14" s="39"/>
      <c r="G14" s="38" t="str">
        <f>IF(Sprache="deutsch",Sprachen!A24,IF(Sprache="Français",Sprachen!B24,Sprachen!C24))</f>
        <v>Leistung</v>
      </c>
      <c r="H14" s="53"/>
      <c r="I14" s="6"/>
      <c r="J14" s="6"/>
      <c r="K14" s="6"/>
      <c r="L14" s="6"/>
    </row>
    <row r="15" spans="1:12" s="4" customFormat="1" ht="11.25">
      <c r="A15" s="46" t="str">
        <f>IF(Sprache="deutsch",Sprachen!A17,IF(Sprache="Français",Sprachen!B17,Sprachen!C17))</f>
        <v>(Netzverbund &amp; Inselanlagen)</v>
      </c>
      <c r="B15" s="12" t="s">
        <v>18</v>
      </c>
      <c r="C15" s="6"/>
      <c r="D15" s="6"/>
      <c r="E15" s="46" t="str">
        <f>IF(Sprache="deutsch",Sprachen!A17,IF(Sprache="Français",Sprachen!B17,Sprachen!C17))</f>
        <v>(Netzverbund &amp; Inselanlagen)</v>
      </c>
      <c r="F15" s="18"/>
      <c r="G15" s="37" t="s">
        <v>18</v>
      </c>
      <c r="H15" s="53"/>
      <c r="I15" s="6"/>
      <c r="J15" s="6"/>
      <c r="K15" s="6"/>
      <c r="L15" s="6"/>
    </row>
    <row r="16" spans="1:12" s="4" customFormat="1" ht="11.25">
      <c r="A16" s="19" t="str">
        <f>IF(Sprache="deutsch",Sprachen!A18,IF(Sprache="Français",Sprachen!B18,Sprachen!C18))</f>
        <v>Eigenproduktion</v>
      </c>
      <c r="B16" s="204"/>
      <c r="C16" s="6"/>
      <c r="D16" s="6"/>
      <c r="E16" s="59" t="str">
        <f>IF(Sprache="deutsch",Sprachen!A26,IF(Sprache="Français",Sprachen!B26,Sprachen!C26))</f>
        <v>an Bauherrschaft</v>
      </c>
      <c r="F16" s="60"/>
      <c r="G16" s="207"/>
      <c r="H16" s="6"/>
      <c r="I16" s="6"/>
      <c r="J16" s="6"/>
      <c r="K16" s="6"/>
      <c r="L16" s="6"/>
    </row>
    <row r="17" spans="1:12" s="4" customFormat="1" ht="11.25">
      <c r="A17" s="57" t="str">
        <f>IF(Sprache="deutsch",Sprachen!A19,IF(Sprache="Français",Sprachen!B19,Sprachen!C19))</f>
        <v>Bezug Schweiz</v>
      </c>
      <c r="B17" s="205"/>
      <c r="C17" s="6"/>
      <c r="D17" s="6"/>
      <c r="E17" s="61" t="str">
        <f>IF(Sprache="deutsch",Sprachen!A27,IF(Sprache="Français",Sprachen!B27,Sprachen!C27))</f>
        <v>an Installateur (1)</v>
      </c>
      <c r="F17" s="62"/>
      <c r="G17" s="208"/>
      <c r="H17" s="6"/>
      <c r="I17" s="6"/>
      <c r="J17" s="6"/>
      <c r="K17" s="6"/>
      <c r="L17" s="6"/>
    </row>
    <row r="18" spans="1:12" s="4" customFormat="1" ht="11.25">
      <c r="A18" s="35" t="str">
        <f>IF(Sprache="deutsch",Sprachen!A20,IF(Sprache="Français",Sprachen!B20,Sprachen!C20))</f>
        <v>Import</v>
      </c>
      <c r="B18" s="205"/>
      <c r="C18" s="6"/>
      <c r="D18" s="6"/>
      <c r="E18" s="64" t="str">
        <f>IF(Sprache="deutsch",Sprachen!A28,IF(Sprache="Français",Sprachen!B28,Sprachen!C28))</f>
        <v>an Handel (1)</v>
      </c>
      <c r="F18" s="65"/>
      <c r="G18" s="208"/>
      <c r="H18" s="6"/>
      <c r="I18" s="6"/>
      <c r="J18" s="6"/>
      <c r="K18" s="6"/>
      <c r="L18" s="6"/>
    </row>
    <row r="19" spans="1:12" s="4" customFormat="1" ht="11.25">
      <c r="A19" s="7" t="str">
        <f>IF(Sprache="deutsch",Sprachen!A21,IF(Sprache="Français",Sprachen!B21,Sprachen!C21))</f>
        <v>Summe Herkunft</v>
      </c>
      <c r="B19" s="210">
        <f>SUM(B16:B18)</f>
        <v>0</v>
      </c>
      <c r="C19" s="6"/>
      <c r="D19" s="6"/>
      <c r="E19" s="66" t="str">
        <f>IF(Sprache="deutsch",Sprachen!A23,IF(Sprache="Français",Sprachen!B23,Sprachen!C23))</f>
        <v>Summe Verkauf Schweiz</v>
      </c>
      <c r="F19" s="63"/>
      <c r="G19" s="209">
        <f>SUM(G16:G18)</f>
        <v>0</v>
      </c>
      <c r="H19" s="5"/>
      <c r="I19" s="6"/>
      <c r="J19" s="6"/>
      <c r="K19" s="6"/>
      <c r="L19" s="6"/>
    </row>
    <row r="20" spans="1:12" s="4" customFormat="1" ht="11.25">
      <c r="A20" s="19" t="str">
        <f>IF(Sprache="deutsch",Sprachen!A22,IF(Sprache="Français",Sprachen!B22,Sprachen!C22))</f>
        <v>abzüglich Export</v>
      </c>
      <c r="B20" s="205"/>
      <c r="C20" s="6"/>
      <c r="D20" s="6"/>
      <c r="E20" s="8" t="str">
        <f>IF(Sprache="deutsch",Sprachen!A29,IF(Sprache="Français",Sprachen!B29,Sprachen!C29))</f>
        <v>(1)  Bitte Wiederverkäufer angeben:</v>
      </c>
      <c r="F20" s="8"/>
      <c r="G20" s="8"/>
      <c r="H20" s="6"/>
      <c r="I20" s="6"/>
      <c r="J20" s="6"/>
      <c r="K20" s="6"/>
      <c r="L20" s="6"/>
    </row>
    <row r="21" spans="1:12" s="4" customFormat="1" ht="10.5" customHeight="1">
      <c r="A21" s="58" t="str">
        <f>IF(Sprache="deutsch",Sprachen!A23,IF(Sprache="Français",Sprachen!B23,Sprachen!C23))</f>
        <v>Summe Verkauf Schweiz</v>
      </c>
      <c r="B21" s="210">
        <f>SUM(B19-B20)</f>
        <v>0</v>
      </c>
      <c r="C21" s="6"/>
      <c r="D21" s="6"/>
      <c r="E21" s="217"/>
      <c r="F21" s="218"/>
      <c r="G21" s="218"/>
      <c r="H21" s="6"/>
      <c r="I21" s="6"/>
      <c r="J21" s="6"/>
      <c r="K21" s="6"/>
      <c r="L21" s="6"/>
    </row>
    <row r="22" spans="1:12" s="4" customFormat="1" ht="10.5" customHeight="1">
      <c r="C22" s="6"/>
      <c r="D22" s="6"/>
      <c r="E22" s="219"/>
      <c r="F22" s="220"/>
      <c r="G22" s="220"/>
      <c r="H22" s="6"/>
      <c r="I22" s="6"/>
      <c r="J22" s="6"/>
      <c r="K22" s="6"/>
      <c r="L22" s="6"/>
    </row>
    <row r="23" spans="1:12" s="4" customFormat="1" ht="9.75" customHeight="1">
      <c r="C23" s="6"/>
      <c r="D23" s="6"/>
      <c r="E23" s="6"/>
      <c r="F23" s="6"/>
      <c r="G23" s="6"/>
      <c r="H23" s="6"/>
      <c r="I23" s="6"/>
      <c r="J23" s="6"/>
      <c r="K23" s="6"/>
      <c r="L23" s="6"/>
    </row>
    <row r="24" spans="1:12" s="4" customFormat="1" ht="11.25">
      <c r="A24" s="5" t="str">
        <f>IF(Sprache="deutsch",Sprachen!A30,IF(Sprache="Français",Sprachen!B30,Sprachen!C30))</f>
        <v>Installation (nur in der Schweiz installierte Anlagen)</v>
      </c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</row>
    <row r="25" spans="1:12" s="4" customFormat="1" ht="11.25">
      <c r="A25" s="22" t="str">
        <f>IF(Sprache="deutsch",Sprachen!A31,IF(Sprache="Français",Sprachen!B31,Sprachen!C31))</f>
        <v>3. Art der Anlagen</v>
      </c>
      <c r="B25" s="8"/>
      <c r="C25" s="10"/>
      <c r="D25" s="6"/>
      <c r="E25" s="7" t="str">
        <f>IF(Sprache="deutsch",Sprachen!A56,IF(Sprache="Français",Sprachen!B56,Sprachen!C56))</f>
        <v>6. Anlage nach Anlagengrösse</v>
      </c>
      <c r="F25" s="8"/>
      <c r="G25" s="10"/>
      <c r="H25" s="6"/>
      <c r="I25" s="6"/>
      <c r="J25" s="6"/>
      <c r="K25" s="6"/>
      <c r="L25" s="6"/>
    </row>
    <row r="26" spans="1:12" s="4" customFormat="1" ht="11.25">
      <c r="A26" s="47" t="str">
        <f>IF(Sprache="deutsch",Sprachen!A32,IF(Sprache="Français",Sprachen!B32,Sprachen!C32))</f>
        <v xml:space="preserve">Nur Anlagen die durch Ihre Unternehmung </v>
      </c>
      <c r="B26" s="38" t="str">
        <f>IF(Sprache="deutsch",Sprachen!A24,IF(Sprache="Français",Sprachen!B24,Sprachen!C24))</f>
        <v>Leistung</v>
      </c>
      <c r="C26" s="9" t="str">
        <f>IF(Sprache="deutsch",Sprachen!A46,IF(Sprache="Français",Sprachen!B46,Sprachen!C46))</f>
        <v>Anzahl</v>
      </c>
      <c r="D26" s="6"/>
      <c r="E26" s="31"/>
      <c r="F26" s="9" t="str">
        <f>IF(Sprache="deutsch",Sprachen!A24,IF(Sprache="Français",Sprachen!B24,Sprachen!C24))</f>
        <v>Leistung</v>
      </c>
      <c r="G26" s="9" t="str">
        <f>IF(Sprache="deutsch",Sprachen!A46,IF(Sprache="Français",Sprachen!B46,Sprachen!C46))</f>
        <v>Anzahl</v>
      </c>
      <c r="H26" s="53"/>
      <c r="I26" s="6"/>
      <c r="J26" s="5"/>
      <c r="K26" s="5"/>
      <c r="L26" s="6"/>
    </row>
    <row r="27" spans="1:12" s="4" customFormat="1" ht="11.25">
      <c r="A27" s="48" t="str">
        <f>IF(Sprache="deutsch",Sprachen!A33,IF(Sprache="Français",Sprachen!B33,Sprachen!C33))</f>
        <v>im Netzverbund montiert worden sind</v>
      </c>
      <c r="B27" s="40" t="s">
        <v>18</v>
      </c>
      <c r="C27" s="12" t="str">
        <f>IF(Sprache="deutsch",Sprachen!A47,IF(Sprache="Français",Sprachen!B47,Sprachen!C47))</f>
        <v>Anlagen</v>
      </c>
      <c r="D27" s="6"/>
      <c r="E27" s="32"/>
      <c r="F27" s="15" t="s">
        <v>18</v>
      </c>
      <c r="G27" s="12" t="str">
        <f>IF(Sprache="deutsch",Sprachen!A47,IF(Sprache="Français",Sprachen!B47,Sprachen!C47))</f>
        <v>Anlagen</v>
      </c>
      <c r="H27" s="53"/>
      <c r="I27" s="6"/>
      <c r="J27" s="69">
        <f>SUM(J29:J44)</f>
        <v>0</v>
      </c>
      <c r="K27" s="69" t="s">
        <v>278</v>
      </c>
      <c r="L27" s="69"/>
    </row>
    <row r="28" spans="1:12" s="4" customFormat="1" ht="11.25">
      <c r="A28" s="19" t="str">
        <f>IF(Sprache="deutsch",Sprachen!A34,IF(Sprache="Français",Sprachen!B34,Sprachen!C34))</f>
        <v xml:space="preserve">Einfamilienhäuser </v>
      </c>
      <c r="B28" s="207"/>
      <c r="C28" s="211"/>
      <c r="D28" s="6"/>
      <c r="E28" s="14" t="str">
        <f>IF(Sprache="deutsch",Sprachen!A57,IF(Sprache="Français",Sprachen!B57,Sprachen!C57))</f>
        <v>6.1 Inselanlagen</v>
      </c>
      <c r="F28" s="44"/>
      <c r="G28" s="42"/>
      <c r="H28" s="6"/>
      <c r="I28" s="6"/>
      <c r="J28" s="69" t="s">
        <v>32</v>
      </c>
      <c r="K28" s="69" t="s">
        <v>132</v>
      </c>
      <c r="L28" s="69"/>
    </row>
    <row r="29" spans="1:12" s="4" customFormat="1" ht="11.25">
      <c r="A29" s="57" t="str">
        <f>IF(Sprache="deutsch",Sprachen!A35,IF(Sprache="Français",Sprachen!B35,Sprachen!C35))</f>
        <v xml:space="preserve">Mehrfamilienhäuser </v>
      </c>
      <c r="B29" s="208"/>
      <c r="C29" s="205"/>
      <c r="D29" s="6"/>
      <c r="E29" s="88" t="str">
        <f>IF(Sprache="deutsch",Sprachen!A58,IF(Sprache="Français",Sprachen!B58,Sprachen!C58))</f>
        <v xml:space="preserve">                       bis       4 kW</v>
      </c>
      <c r="F29" s="204"/>
      <c r="G29" s="204"/>
      <c r="H29" s="6"/>
      <c r="I29" s="52" t="str">
        <f>IF(OR(ISBLANK(F29),ISBLANK(G29)),"",IF(AND(K29&gt;L29,K29&lt;=L30),"",IF(Sprache="deutsch",Sprachen!A$103,IF(Sprache="Français",Sprachen!$B$103,Sprachen!C$103))&amp;": "&amp;ROUND(K29,2)))</f>
        <v/>
      </c>
      <c r="J29" s="69">
        <f>IF(OR(ISBLANK(F29),ISBLANK(G29)),0,(I29="")-1)</f>
        <v>0</v>
      </c>
      <c r="K29" s="69" t="e">
        <f>F29/G29</f>
        <v>#DIV/0!</v>
      </c>
      <c r="L29" s="69"/>
    </row>
    <row r="30" spans="1:12" s="4" customFormat="1" ht="11.25">
      <c r="A30" s="57" t="str">
        <f>IF(Sprache="deutsch",Sprachen!A36,IF(Sprache="Français",Sprachen!B36,Sprachen!C36))</f>
        <v>Industrie, Gewerbe</v>
      </c>
      <c r="B30" s="208"/>
      <c r="C30" s="205"/>
      <c r="D30" s="6"/>
      <c r="E30" s="67" t="str">
        <f>IF(Sprache="deutsch",Sprachen!A59,IF(Sprache="Français",Sprachen!B59,Sprachen!C59))</f>
        <v>über     4 kW  bis     10 kW</v>
      </c>
      <c r="F30" s="205"/>
      <c r="G30" s="205"/>
      <c r="H30" s="6"/>
      <c r="I30" s="52" t="str">
        <f>IF(OR(ISBLANK(F30),ISBLANK(G30)),"",IF(AND(K30&gt;L30,K30&lt;=L31),"",IF(Sprache="deutsch",Sprachen!A$103,IF(Sprache="Français",Sprachen!$B$103,Sprachen!C$103))&amp;": "&amp;ROUND(K30,1)))</f>
        <v/>
      </c>
      <c r="J30" s="69">
        <f>IF(OR(ISBLANK(F30),ISBLANK(G30)),0,(I30="")-1)</f>
        <v>0</v>
      </c>
      <c r="K30" s="69" t="e">
        <f>F30/G30</f>
        <v>#DIV/0!</v>
      </c>
      <c r="L30" s="69">
        <v>4</v>
      </c>
    </row>
    <row r="31" spans="1:12" s="4" customFormat="1" ht="11.25">
      <c r="A31" s="57" t="str">
        <f>IF(Sprache="deutsch",Sprachen!A37,IF(Sprache="Français",Sprachen!B37,Sprachen!C37))</f>
        <v>Landwirtschaft auf Gebäuden</v>
      </c>
      <c r="B31" s="208"/>
      <c r="C31" s="205"/>
      <c r="D31" s="6"/>
      <c r="E31" s="67" t="str">
        <f>IF(Sprache="deutsch",Sprachen!A60,IF(Sprache="Français",Sprachen!B60,Sprachen!C60))</f>
        <v>über   10 kW  bis     20 kW</v>
      </c>
      <c r="F31" s="205"/>
      <c r="G31" s="205"/>
      <c r="H31" s="6"/>
      <c r="I31" s="52" t="str">
        <f>IF(OR(ISBLANK(F31),ISBLANK(G31)),"",IF(AND(K31&gt;L31,K31&lt;=L32),"",IF(Sprache="deutsch",Sprachen!A$103,IF(Sprache="Français",Sprachen!$B$103,Sprachen!C$103))&amp;": "&amp;ROUND(K31,1)))</f>
        <v/>
      </c>
      <c r="J31" s="69">
        <f>IF(OR(ISBLANK(F31),ISBLANK(G31)),0,(I31="")-1)</f>
        <v>0</v>
      </c>
      <c r="K31" s="69" t="e">
        <f>F31/G31</f>
        <v>#DIV/0!</v>
      </c>
      <c r="L31" s="69">
        <v>10</v>
      </c>
    </row>
    <row r="32" spans="1:12" s="4" customFormat="1" ht="11.25">
      <c r="A32" s="57" t="str">
        <f>IF(Sprache="deutsch",Sprachen!A38,IF(Sprache="Français",Sprachen!B38,Sprachen!C38))</f>
        <v>Landwirtschaft über Kulturland (Agri-PV)</v>
      </c>
      <c r="B32" s="208"/>
      <c r="C32" s="205"/>
      <c r="D32" s="6"/>
      <c r="E32" s="67" t="str">
        <f>IF(Sprache="deutsch",Sprachen!A61,IF(Sprache="Français",Sprachen!B61,Sprachen!C61))</f>
        <v>über   20 kW  bis     30 kW</v>
      </c>
      <c r="F32" s="205"/>
      <c r="G32" s="205"/>
      <c r="H32" s="5"/>
      <c r="I32" s="52" t="str">
        <f>IF(OR(ISBLANK(F32),ISBLANK(G32)),"",IF(AND(K32&gt;L32,K32&lt;=L33),"",IF(Sprache="deutsch",Sprachen!A$103,IF(Sprache="Français",Sprachen!$B$103,Sprachen!C$103))&amp;": "&amp;ROUND(K32,1)))</f>
        <v/>
      </c>
      <c r="J32" s="69">
        <f>IF(OR(ISBLANK(F32),ISBLANK(G32)),0,(I32="")-1)</f>
        <v>0</v>
      </c>
      <c r="K32" s="69" t="e">
        <f>F32/G32</f>
        <v>#DIV/0!</v>
      </c>
      <c r="L32" s="69">
        <v>20</v>
      </c>
    </row>
    <row r="33" spans="1:12" s="4" customFormat="1" ht="11.25">
      <c r="A33" s="57" t="str">
        <f>IF(Sprache="deutsch",Sprachen!A39,IF(Sprache="Français",Sprachen!B39,Sprachen!C39))</f>
        <v>Öffentliche Dienste</v>
      </c>
      <c r="B33" s="208"/>
      <c r="C33" s="205"/>
      <c r="D33" s="6"/>
      <c r="E33" s="68" t="str">
        <f>IF(Sprache="deutsch",Sprachen!A62,IF(Sprache="Français",Sprachen!B62,Sprachen!C62))</f>
        <v>über   30 kW</v>
      </c>
      <c r="F33" s="206"/>
      <c r="G33" s="206"/>
      <c r="H33" s="5"/>
      <c r="I33" s="52" t="str">
        <f>IF(OR(ISBLANK(F33),ISBLANK(G33)),"",IF(K33&gt;L33,"",IF(Sprache="deutsch",Sprachen!A$103,IF(Sprache="Français",Sprachen!$B$103,Sprachen!C$103))&amp;": "&amp;ROUND(K33,1)))</f>
        <v/>
      </c>
      <c r="J33" s="69">
        <f>IF(OR(ISBLANK(F33),ISBLANK(G33)),0,(I33="")-1)</f>
        <v>0</v>
      </c>
      <c r="K33" s="69" t="e">
        <f>F33/G33</f>
        <v>#DIV/0!</v>
      </c>
      <c r="L33" s="69">
        <v>30</v>
      </c>
    </row>
    <row r="34" spans="1:12" s="4" customFormat="1" ht="11.25">
      <c r="A34" s="57" t="str">
        <f>IF(Sprache="deutsch",Sprachen!A40,IF(Sprache="Français",Sprachen!B40,Sprachen!C40))</f>
        <v>Übrige Dienstleistungen</v>
      </c>
      <c r="B34" s="208"/>
      <c r="C34" s="205"/>
      <c r="D34" s="6"/>
      <c r="E34" s="13" t="str">
        <f>IF(Sprache="deutsch",Sprachen!A63,IF(Sprache="Français",Sprachen!B63,Sprachen!C63))</f>
        <v>Total 6.1 (Inselanlagen)</v>
      </c>
      <c r="F34" s="16">
        <f>SUM(F29:F33)</f>
        <v>0</v>
      </c>
      <c r="G34" s="22">
        <f>SUM(G29:G33)</f>
        <v>0</v>
      </c>
      <c r="H34" s="5"/>
      <c r="I34" s="6"/>
    </row>
    <row r="35" spans="1:12" s="4" customFormat="1" ht="11.25">
      <c r="A35" s="57" t="str">
        <f>IF(Sprache="deutsch",Sprachen!A41,IF(Sprache="Français",Sprachen!B41,Sprachen!C41))</f>
        <v>Verkehr (Parkplätze / Lärmschutzwände)</v>
      </c>
      <c r="B35" s="208"/>
      <c r="C35" s="205"/>
      <c r="D35" s="6"/>
      <c r="E35" s="27"/>
      <c r="F35" s="29"/>
      <c r="G35" s="28"/>
      <c r="H35" s="5"/>
      <c r="I35" s="6"/>
    </row>
    <row r="36" spans="1:12" s="4" customFormat="1" ht="11.25">
      <c r="A36" s="57" t="str">
        <f>IF(Sprache="deutsch",Sprachen!A42,IF(Sprache="Français",Sprachen!B42,Sprachen!C42))</f>
        <v>Auf Infrastrukturbauten (bspw. Stauseen)</v>
      </c>
      <c r="B36" s="208"/>
      <c r="C36" s="205"/>
      <c r="D36" s="6"/>
      <c r="E36" s="89" t="str">
        <f>IF(Sprache="deutsch",Sprachen!A64,IF(Sprache="Français",Sprachen!B64,Sprachen!C64))</f>
        <v>6.2 Netzverbundanlagen</v>
      </c>
      <c r="F36" s="90"/>
      <c r="G36" s="91"/>
      <c r="H36" s="6"/>
      <c r="I36" s="6"/>
      <c r="K36" s="6"/>
      <c r="L36" s="70"/>
    </row>
    <row r="37" spans="1:12" s="4" customFormat="1" ht="11.25">
      <c r="A37" s="57" t="str">
        <f>IF(Sprache="deutsch",Sprachen!A43,IF(Sprache="Français",Sprachen!B43,Sprachen!C43))</f>
        <v>Freiflächen</v>
      </c>
      <c r="B37" s="208"/>
      <c r="C37" s="205"/>
      <c r="D37" s="6"/>
      <c r="E37" s="33" t="str">
        <f>IF(Sprache="deutsch",Sprachen!A65,IF(Sprache="Français",Sprachen!B65,Sprachen!C65))</f>
        <v xml:space="preserve">                       bis       4 kW</v>
      </c>
      <c r="F37" s="204"/>
      <c r="G37" s="204"/>
      <c r="H37" s="54"/>
      <c r="I37" s="52" t="str">
        <f>IF(OR(ISBLANK(F37),ISBLANK(G37)),"",IF(K37&lt;=L38,"",IF(Sprache="deutsch",Sprachen!A103,IF(Sprache="Français",Sprachen!B103,Sprachen!C103))&amp;": "&amp;ROUND(K37,1)))</f>
        <v/>
      </c>
      <c r="J37" s="69">
        <f t="shared" ref="J37:J44" si="0">IF(OR(ISBLANK(F37),ISBLANK(G37)),0,(I37="")-1)</f>
        <v>0</v>
      </c>
      <c r="K37" s="69" t="e">
        <f>F37/G37</f>
        <v>#DIV/0!</v>
      </c>
      <c r="L37" s="69"/>
    </row>
    <row r="38" spans="1:12" s="4" customFormat="1" ht="11.25">
      <c r="A38" s="35" t="str">
        <f>IF(Sprache="deutsch",Sprachen!A44,IF(Sprache="Français",Sprachen!B44,Sprachen!C44))</f>
        <v>Übrige Standorte</v>
      </c>
      <c r="B38" s="208"/>
      <c r="C38" s="205"/>
      <c r="D38" s="6"/>
      <c r="E38" s="33" t="str">
        <f>IF(Sprache="deutsch",Sprachen!A66,IF(Sprache="Français",Sprachen!B66,Sprachen!C66))</f>
        <v>über     4 kW  bis     10 kW</v>
      </c>
      <c r="F38" s="205"/>
      <c r="G38" s="205"/>
      <c r="H38" s="6"/>
      <c r="I38" s="52" t="str">
        <f>IF(OR(ISBLANK(F38),ISBLANK(G38)),"",IF(AND(K38&gt;L38,K38&lt;=L39),"",IF(Sprache="deutsch",Sprachen!A$103,IF(Sprache="Français",Sprachen!$B$103,Sprachen!C$103))&amp;": "&amp;ROUND(K38,2)))</f>
        <v/>
      </c>
      <c r="J38" s="69">
        <f t="shared" si="0"/>
        <v>0</v>
      </c>
      <c r="K38" s="69" t="e">
        <f>F38/G38</f>
        <v>#DIV/0!</v>
      </c>
      <c r="L38" s="69">
        <v>4</v>
      </c>
    </row>
    <row r="39" spans="1:12" s="4" customFormat="1" ht="11.25">
      <c r="A39" s="22" t="str">
        <f>IF(Sprache="deutsch",Sprachen!A45,IF(Sprache="Français",Sprachen!B45,Sprachen!C45))</f>
        <v>Total 3 (Netzverbundanlagen)</v>
      </c>
      <c r="B39" s="41">
        <f>SUM(B28:B38)</f>
        <v>0</v>
      </c>
      <c r="C39" s="22">
        <f>SUM(C28:C38)</f>
        <v>0</v>
      </c>
      <c r="D39" s="6"/>
      <c r="E39" s="33" t="str">
        <f>IF(Sprache="deutsch",Sprachen!A67,IF(Sprache="Français",Sprachen!B67,Sprachen!C67))</f>
        <v>über   10 kW  bis     20 kW</v>
      </c>
      <c r="F39" s="205"/>
      <c r="G39" s="205"/>
      <c r="H39" s="6"/>
      <c r="I39" s="52" t="str">
        <f>IF(OR(ISBLANK(F39),ISBLANK(G39)),"",IF(AND(K39&gt;L39,K39&lt;=L40),"",IF(Sprache="deutsch",Sprachen!A$103,IF(Sprache="Français",Sprachen!$B$103,Sprachen!C$103))&amp;": "&amp;ROUND(K39,2)))</f>
        <v/>
      </c>
      <c r="J39" s="69">
        <f t="shared" si="0"/>
        <v>0</v>
      </c>
      <c r="K39" s="69" t="e">
        <f>F39/G39</f>
        <v>#DIV/0!</v>
      </c>
      <c r="L39" s="69">
        <v>10</v>
      </c>
    </row>
    <row r="40" spans="1:12" s="4" customFormat="1" ht="11.25">
      <c r="A40" s="6"/>
      <c r="B40" s="6"/>
      <c r="C40" s="6"/>
      <c r="D40" s="6"/>
      <c r="E40" s="33" t="str">
        <f>IF(Sprache="deutsch",Sprachen!A68,IF(Sprache="Français",Sprachen!B68,Sprachen!C68))</f>
        <v>über   20 kW  bis     30 kW</v>
      </c>
      <c r="F40" s="205"/>
      <c r="G40" s="205"/>
      <c r="H40" s="6"/>
      <c r="I40" s="52" t="str">
        <f>IF(OR(ISBLANK(F40),ISBLANK(G40)),"",IF(AND(K40&gt;L40,K40&lt;=L41),"",IF(Sprache="deutsch",Sprachen!A$103,IF(Sprache="Français",Sprachen!$B$103,Sprachen!C$103))&amp;": "&amp;ROUND(K40,2)))</f>
        <v/>
      </c>
      <c r="J40" s="69">
        <f t="shared" si="0"/>
        <v>0</v>
      </c>
      <c r="K40" s="69" t="e">
        <f t="shared" ref="K40:K44" si="1">F40/G40</f>
        <v>#DIV/0!</v>
      </c>
      <c r="L40" s="69">
        <v>20</v>
      </c>
    </row>
    <row r="41" spans="1:12" s="4" customFormat="1" ht="11.25">
      <c r="A41" s="7" t="str">
        <f>IF(Sprache="deutsch",Sprachen!A48,IF(Sprache="Français",Sprachen!B48,Sprachen!C48))</f>
        <v>4. Ersatzanlagen</v>
      </c>
      <c r="B41" s="8"/>
      <c r="C41" s="10"/>
      <c r="D41" s="6"/>
      <c r="E41" s="33" t="str">
        <f>IF(Sprache="deutsch",Sprachen!A69,IF(Sprache="Français",Sprachen!B69,Sprachen!C69))</f>
        <v>über   30 kW  bis     50 kW</v>
      </c>
      <c r="F41" s="205"/>
      <c r="G41" s="205"/>
      <c r="H41" s="6"/>
      <c r="I41" s="52" t="str">
        <f>IF(OR(ISBLANK(F41),ISBLANK(G41)),"",IF(AND(K41&gt;L41,K41&lt;=L42),"",IF(Sprache="deutsch",Sprachen!A$103,IF(Sprache="Français",Sprachen!$B$103,Sprachen!C$103))&amp;": "&amp;ROUND(K41,2)))</f>
        <v/>
      </c>
      <c r="J41" s="69">
        <f t="shared" si="0"/>
        <v>0</v>
      </c>
      <c r="K41" s="69" t="e">
        <f t="shared" si="1"/>
        <v>#DIV/0!</v>
      </c>
      <c r="L41" s="69">
        <v>30</v>
      </c>
    </row>
    <row r="42" spans="1:12" s="4" customFormat="1" ht="11.25">
      <c r="A42" s="47" t="str">
        <f>IF(Sprache="deutsch",Sprachen!A32,IF(Sprache="Français",Sprachen!B32,Sprachen!C32))</f>
        <v xml:space="preserve">Nur Anlagen die durch Ihre Unternehmung </v>
      </c>
      <c r="B42" s="9" t="str">
        <f>IF(Sprache="deutsch",Sprachen!A24,IF(Sprache="Français",Sprachen!B24,Sprachen!C24))</f>
        <v>Leistung</v>
      </c>
      <c r="C42" s="9" t="str">
        <f>IF(Sprache="deutsch",Sprachen!A46,IF(Sprache="Français",Sprachen!B46,Sprachen!C46))</f>
        <v>Anzahl</v>
      </c>
      <c r="D42" s="6"/>
      <c r="E42" s="33" t="str">
        <f>IF(Sprache="deutsch",Sprachen!A70,IF(Sprache="Français",Sprachen!B70,Sprachen!C70))</f>
        <v>über   50 kW  bis   100 kW</v>
      </c>
      <c r="F42" s="205"/>
      <c r="G42" s="205"/>
      <c r="H42" s="6"/>
      <c r="I42" s="52" t="str">
        <f>IF(OR(ISBLANK(F42),ISBLANK(G42)),"",IF(AND(K42&gt;L42,K42&lt;=L43),"",IF(Sprache="deutsch",Sprachen!A$103,IF(Sprache="Français",Sprachen!$B$103,Sprachen!C$103))&amp;": "&amp;ROUND(K42,2)))</f>
        <v/>
      </c>
      <c r="J42" s="69">
        <f t="shared" si="0"/>
        <v>0</v>
      </c>
      <c r="K42" s="69" t="e">
        <f t="shared" si="1"/>
        <v>#DIV/0!</v>
      </c>
      <c r="L42" s="69">
        <v>50</v>
      </c>
    </row>
    <row r="43" spans="1:12" s="4" customFormat="1" ht="11.25">
      <c r="A43" s="48" t="str">
        <f>IF(Sprache="deutsch",Sprachen!A33,IF(Sprache="Français",Sprachen!B33,Sprachen!C33))</f>
        <v>im Netzverbund montiert worden sind</v>
      </c>
      <c r="B43" s="11" t="s">
        <v>18</v>
      </c>
      <c r="C43" s="12" t="str">
        <f>IF(Sprache="deutsch",Sprachen!A47,IF(Sprache="Français",Sprachen!B47,Sprachen!C47))</f>
        <v>Anlagen</v>
      </c>
      <c r="D43" s="6"/>
      <c r="E43" s="33" t="str">
        <f>IF(Sprache="deutsch",Sprachen!A71,IF(Sprache="Français",Sprachen!B71,Sprachen!C71))</f>
        <v>über 100 kW  bis 1000 kW</v>
      </c>
      <c r="F43" s="205"/>
      <c r="G43" s="205"/>
      <c r="H43" s="6"/>
      <c r="I43" s="52" t="str">
        <f>IF(OR(ISBLANK(F43),ISBLANK(G43)),"",IF(AND(K43&gt;L43,K43&lt;=L44),"",IF(Sprache="deutsch",Sprachen!A$103,IF(Sprache="Français",Sprachen!$B$103,Sprachen!C$103))&amp;": "&amp;ROUND(K43,2)))</f>
        <v/>
      </c>
      <c r="J43" s="69">
        <f t="shared" si="0"/>
        <v>0</v>
      </c>
      <c r="K43" s="69" t="e">
        <f t="shared" si="1"/>
        <v>#DIV/0!</v>
      </c>
      <c r="L43" s="69">
        <v>100</v>
      </c>
    </row>
    <row r="44" spans="1:12" s="4" customFormat="1" ht="11.25">
      <c r="A44" s="19" t="str">
        <f>IF(Sprache="deutsch",Sprachen!A49,IF(Sprache="Français",Sprachen!B49,Sprachen!C49))</f>
        <v>Neuanlagen</v>
      </c>
      <c r="B44" s="19">
        <f>B46-B45</f>
        <v>0</v>
      </c>
      <c r="C44" s="19">
        <f>C46-C45</f>
        <v>0</v>
      </c>
      <c r="D44" s="6"/>
      <c r="E44" s="33" t="str">
        <f>IF(Sprache="deutsch",Sprachen!A72,IF(Sprache="Français",Sprachen!B72,Sprachen!C72))</f>
        <v>über 1000 kW</v>
      </c>
      <c r="F44" s="206"/>
      <c r="G44" s="206"/>
      <c r="H44" s="6"/>
      <c r="I44" s="52" t="str">
        <f>IF(OR(ISBLANK(F44),ISBLANK(G44)),"",IF(K44&gt;L44,"",IF(Sprache="deutsch",Sprachen!A$103,IF(Sprache="Français",Sprachen!$B$103,Sprachen!C$103))&amp;": "&amp;ROUND(K44,1)))</f>
        <v/>
      </c>
      <c r="J44" s="69">
        <f t="shared" si="0"/>
        <v>0</v>
      </c>
      <c r="K44" s="69" t="e">
        <f t="shared" si="1"/>
        <v>#DIV/0!</v>
      </c>
      <c r="L44" s="69">
        <v>1000</v>
      </c>
    </row>
    <row r="45" spans="1:12" s="4" customFormat="1" ht="11.25">
      <c r="A45" s="35" t="str">
        <f>IF(Sprache="deutsch",Sprachen!A50,IF(Sprache="Français",Sprachen!B50,Sprachen!C50))</f>
        <v>Ersetzte Anlagen</v>
      </c>
      <c r="B45" s="196"/>
      <c r="C45" s="196"/>
      <c r="D45" s="6"/>
      <c r="E45" s="14" t="str">
        <f>IF(Sprache="deutsch",Sprachen!A73,IF(Sprache="Français",Sprachen!B73,Sprachen!C73))</f>
        <v>Total 6.2 (Netzverbundanlagen)</v>
      </c>
      <c r="F45" s="16">
        <f>SUM(F37:F44)</f>
        <v>0</v>
      </c>
      <c r="G45" s="22">
        <f>SUM(G37:G44)</f>
        <v>0</v>
      </c>
      <c r="H45" s="5"/>
      <c r="I45" s="6"/>
      <c r="J45" s="6"/>
      <c r="K45" s="6"/>
      <c r="L45" s="6"/>
    </row>
    <row r="46" spans="1:12" s="4" customFormat="1" ht="11.25">
      <c r="A46" s="14" t="str">
        <f>IF(Sprache="deutsch",Sprachen!A51,IF(Sprache="Français",Sprachen!B51,Sprachen!C51))</f>
        <v>Total 4 (Netzverbundanlagen)</v>
      </c>
      <c r="B46" s="16">
        <f>B39</f>
        <v>0</v>
      </c>
      <c r="C46" s="22">
        <f>C39</f>
        <v>0</v>
      </c>
      <c r="D46" s="6"/>
      <c r="E46" s="14" t="str">
        <f>IF(Sprache="deutsch",Sprachen!A74,IF(Sprache="Français",Sprachen!B74,Sprachen!C74))</f>
        <v>Total Anlagen</v>
      </c>
      <c r="F46" s="16">
        <f>SUM(F34,F45)</f>
        <v>0</v>
      </c>
      <c r="G46" s="22">
        <f>SUM(G34,G45)</f>
        <v>0</v>
      </c>
      <c r="H46" s="5"/>
      <c r="I46" s="6"/>
      <c r="J46" s="6"/>
      <c r="K46" s="6"/>
      <c r="L46" s="6"/>
    </row>
    <row r="47" spans="1:12" s="4" customFormat="1" ht="11.25">
      <c r="D47" s="6"/>
      <c r="H47" s="6"/>
      <c r="I47" s="6"/>
      <c r="J47" s="6"/>
      <c r="K47" s="6"/>
      <c r="L47" s="6"/>
    </row>
    <row r="48" spans="1:12" s="4" customFormat="1" ht="11.25">
      <c r="A48" s="7" t="str">
        <f>IF(Sprache="deutsch",Sprachen!A52,IF(Sprache="Français",Sprachen!B52,Sprachen!C52))</f>
        <v>5. Fassadenanlagen</v>
      </c>
      <c r="B48" s="8"/>
      <c r="C48" s="10"/>
      <c r="D48" s="6"/>
      <c r="E48" s="30" t="str">
        <f>IF(Sprache="deutsch",Sprachen!A75,IF(Sprache="Français",Sprachen!B75,Sprachen!C75))</f>
        <v>Bemerkungen</v>
      </c>
      <c r="F48" s="17"/>
      <c r="G48" s="18"/>
      <c r="H48" s="6"/>
      <c r="I48" s="6"/>
      <c r="J48" s="6"/>
      <c r="K48" s="6"/>
      <c r="L48" s="6"/>
    </row>
    <row r="49" spans="1:12" s="4" customFormat="1" ht="12.75" customHeight="1">
      <c r="A49" s="47" t="str">
        <f>IF(Sprache="deutsch",Sprachen!A32,IF(Sprache="Français",Sprachen!B33,Sprachen!C32))</f>
        <v xml:space="preserve">Nur Anlagen die durch Ihre Unternehmung </v>
      </c>
      <c r="B49" s="9" t="str">
        <f>IF(Sprache="deutsch",Sprachen!A24,IF(Sprache="Français",Sprachen!B24,Sprachen!C24))</f>
        <v>Leistung</v>
      </c>
      <c r="C49" s="9" t="str">
        <f>IF(Sprache="deutsch",Sprachen!A46,IF(Sprache="Français",Sprachen!B46,Sprachen!C46))</f>
        <v>Anzahl</v>
      </c>
      <c r="D49" s="6"/>
      <c r="E49" s="221"/>
      <c r="F49" s="222"/>
      <c r="G49" s="223"/>
      <c r="H49" s="6"/>
      <c r="I49" s="6"/>
      <c r="J49" s="6"/>
      <c r="K49" s="6"/>
      <c r="L49" s="6"/>
    </row>
    <row r="50" spans="1:12" s="4" customFormat="1" ht="12.75" customHeight="1">
      <c r="A50" s="48" t="str">
        <f>IF(Sprache="deutsch",Sprachen!A33,IF(Sprache="Français",Sprachen!B33,Sprachen!C33))</f>
        <v>im Netzverbund montiert worden sind</v>
      </c>
      <c r="B50" s="11" t="s">
        <v>18</v>
      </c>
      <c r="C50" s="12" t="str">
        <f>IF(Sprache="deutsch",Sprachen!A47,IF(Sprache="Français",Sprachen!B47,Sprachen!C47))</f>
        <v>Anlagen</v>
      </c>
      <c r="D50" s="6"/>
      <c r="E50" s="224"/>
      <c r="F50" s="225"/>
      <c r="G50" s="226"/>
      <c r="H50" s="6"/>
      <c r="I50" s="6"/>
      <c r="J50" s="6"/>
      <c r="K50" s="6"/>
      <c r="L50" s="6"/>
    </row>
    <row r="51" spans="1:12" s="4" customFormat="1" ht="11.25">
      <c r="A51" s="19" t="str">
        <f>IF(Sprache="deutsch",Sprachen!A53,IF(Sprache="Français",Sprachen!B53,Sprachen!C53))</f>
        <v>0° - 74° (Schrägdach, Flachdach, Freifläche)</v>
      </c>
      <c r="B51" s="19">
        <f>B53-B52</f>
        <v>0</v>
      </c>
      <c r="C51" s="19">
        <f>C53-C52</f>
        <v>0</v>
      </c>
      <c r="D51" s="6"/>
      <c r="E51" s="224"/>
      <c r="F51" s="225"/>
      <c r="G51" s="226"/>
      <c r="H51" s="6"/>
      <c r="I51" s="6"/>
      <c r="J51" s="6"/>
      <c r="K51" s="6"/>
      <c r="L51" s="6"/>
    </row>
    <row r="52" spans="1:12" s="4" customFormat="1" ht="11.25">
      <c r="A52" s="35" t="str">
        <f>IF(Sprache="deutsch",Sprachen!A54,IF(Sprache="Français",Sprachen!B54,Sprachen!C54))</f>
        <v>75° - 90° (Fassade)</v>
      </c>
      <c r="B52" s="196"/>
      <c r="C52" s="196"/>
      <c r="D52" s="6"/>
      <c r="E52" s="224"/>
      <c r="F52" s="225"/>
      <c r="G52" s="226"/>
      <c r="H52" s="6"/>
      <c r="I52" s="6"/>
      <c r="J52" s="6"/>
      <c r="K52" s="6"/>
      <c r="L52" s="6"/>
    </row>
    <row r="53" spans="1:12" s="4" customFormat="1" ht="11.25">
      <c r="A53" s="14" t="str">
        <f>IF(Sprache="deutsch",Sprachen!A55,IF(Sprache="Français",Sprachen!B55,Sprachen!C55))</f>
        <v>Total 5 (Netzverbundanlagen)</v>
      </c>
      <c r="B53" s="16">
        <f>B46</f>
        <v>0</v>
      </c>
      <c r="C53" s="22">
        <f>C46</f>
        <v>0</v>
      </c>
      <c r="D53" s="6"/>
      <c r="E53" s="224"/>
      <c r="F53" s="225"/>
      <c r="G53" s="226"/>
      <c r="H53" s="6"/>
      <c r="I53" s="6"/>
      <c r="J53" s="6"/>
      <c r="K53" s="6"/>
      <c r="L53" s="6"/>
    </row>
    <row r="54" spans="1:12" s="4" customFormat="1" ht="9.75" customHeight="1">
      <c r="D54" s="6"/>
      <c r="E54" s="224"/>
      <c r="F54" s="225"/>
      <c r="G54" s="226"/>
      <c r="H54" s="6"/>
      <c r="I54" s="6"/>
      <c r="J54" s="6"/>
      <c r="K54" s="6"/>
      <c r="L54" s="6"/>
    </row>
    <row r="55" spans="1:12" s="4" customFormat="1" ht="11.25">
      <c r="A55" s="49"/>
      <c r="B55" s="6"/>
      <c r="C55" s="6"/>
      <c r="D55" s="6"/>
      <c r="E55" s="224"/>
      <c r="F55" s="225"/>
      <c r="G55" s="226"/>
      <c r="H55" s="6"/>
      <c r="I55" s="6"/>
      <c r="J55" s="6"/>
      <c r="K55" s="6"/>
      <c r="L55" s="6"/>
    </row>
    <row r="56" spans="1:12" s="4" customFormat="1" ht="11.25">
      <c r="A56" s="14" t="str">
        <f>IF(Sprache="deutsch",Sprachen!A77,IF(Sprache="Français",Sprachen!B77,Sprachen!C77))</f>
        <v>7. Zusatzfrage PVT Systeme (Kombination PV &amp; Solarwärme)</v>
      </c>
      <c r="B56" s="187"/>
      <c r="C56" s="18"/>
      <c r="E56" s="224"/>
      <c r="F56" s="225"/>
      <c r="G56" s="226"/>
      <c r="H56" s="6"/>
      <c r="I56" s="6"/>
      <c r="J56" s="6"/>
      <c r="K56" s="6"/>
      <c r="L56" s="6"/>
    </row>
    <row r="57" spans="1:12" s="4" customFormat="1" ht="11.25">
      <c r="A57" s="20" t="str">
        <f>IF(Sprache="deutsch",Sprachen!A78,IF(Sprache="Français",Sprachen!B78,Sprachen!C78))</f>
        <v>Installierte PV (Leistung)</v>
      </c>
      <c r="B57" s="200"/>
      <c r="C57" s="26" t="s">
        <v>24</v>
      </c>
      <c r="E57" s="224"/>
      <c r="F57" s="225"/>
      <c r="G57" s="226"/>
      <c r="H57" s="54"/>
      <c r="I57" s="6"/>
      <c r="J57" s="6"/>
      <c r="K57" s="6"/>
      <c r="L57" s="6"/>
    </row>
    <row r="58" spans="1:12" s="4" customFormat="1" ht="11.25">
      <c r="A58" s="20" t="str">
        <f>IF(Sprache="deutsch",Sprachen!A79,IF(Sprache="Français",Sprachen!B79,Sprachen!C79))</f>
        <v>Installierte Fläche</v>
      </c>
      <c r="B58" s="201"/>
      <c r="C58" s="23" t="s">
        <v>76</v>
      </c>
      <c r="E58" s="224"/>
      <c r="F58" s="225"/>
      <c r="G58" s="226"/>
      <c r="H58" s="54"/>
      <c r="I58" s="6"/>
      <c r="J58" s="6"/>
      <c r="K58" s="6"/>
      <c r="L58" s="6"/>
    </row>
    <row r="59" spans="1:12" s="4" customFormat="1" ht="11.25">
      <c r="A59" s="24" t="str">
        <f>IF(Sprache="deutsch",Sprachen!A80,IF(Sprache="Français",Sprachen!B80,Sprachen!C80))</f>
        <v>Anzahl Systeme</v>
      </c>
      <c r="B59" s="198"/>
      <c r="C59" s="25" t="str">
        <f>IF(Sprache="deutsch",Sprachen!A81,IF(Sprache="Français",Sprachen!B81,Sprachen!C81))</f>
        <v>Stück</v>
      </c>
      <c r="E59" s="198"/>
      <c r="F59" s="197"/>
      <c r="G59" s="199"/>
      <c r="H59" s="54"/>
      <c r="I59" s="6"/>
      <c r="J59" s="6"/>
      <c r="K59" s="6"/>
      <c r="L59" s="6"/>
    </row>
    <row r="60" spans="1:12" s="4" customFormat="1" ht="11.25">
      <c r="A60" s="70"/>
      <c r="B60" s="190"/>
      <c r="C60" s="54"/>
      <c r="H60" s="54"/>
      <c r="I60" s="6"/>
      <c r="J60" s="6"/>
      <c r="K60" s="6"/>
      <c r="L60" s="6"/>
    </row>
    <row r="61" spans="1:12" s="4" customFormat="1" ht="9.75" customHeight="1">
      <c r="H61" s="6"/>
      <c r="I61" s="6"/>
      <c r="J61" s="6"/>
      <c r="K61" s="6"/>
      <c r="L61" s="6"/>
    </row>
    <row r="62" spans="1:12" s="4" customFormat="1" ht="11.25">
      <c r="A62" s="5" t="str">
        <f>IF(Sprache="deutsch",Sprachen!A82,IF(Sprache="Français",Sprachen!B82,Sprachen!C82))</f>
        <v>Grundsätze</v>
      </c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</row>
    <row r="63" spans="1:12" s="4" customFormat="1" ht="36.75" customHeight="1">
      <c r="A63" s="45" t="str">
        <f>IF(Sprache="deutsch",Sprachen!A83,IF(Sprache="Français",Sprachen!B83,Sprachen!C83))</f>
        <v xml:space="preserve">Datenschutz
</v>
      </c>
      <c r="B63" s="212" t="str">
        <f>IF(Sprache="deutsch",Sprachen!A87,IF(Sprache="Français",Sprachen!B87,Sprachen!C87))</f>
        <v>Die Zahlen der einzelnen Firmen werden streng vertraulich behandelt. Sie sind lediglich den verantwortlichen Personen von Swissolar sowie dem Bundesamt für Energie, Sektion Analysen und Perspektiven, zugänglich.</v>
      </c>
      <c r="C63" s="213"/>
      <c r="D63" s="213"/>
      <c r="E63" s="213"/>
      <c r="F63" s="213"/>
      <c r="G63" s="213"/>
      <c r="H63" s="71"/>
      <c r="I63" s="6"/>
      <c r="J63" s="6"/>
      <c r="K63" s="6"/>
      <c r="L63" s="6"/>
    </row>
    <row r="64" spans="1:12" s="4" customFormat="1" ht="25.5" customHeight="1">
      <c r="A64" s="45" t="str">
        <f>IF(Sprache="deutsch",Sprachen!A84,IF(Sprache="Français",Sprachen!B84,Sprachen!C84))</f>
        <v>Zeitpunkt</v>
      </c>
      <c r="B64" s="212" t="str">
        <f>IF(Sprache="deutsch",Sprachen!A88,IF(Sprache="Français",Sprachen!B88,Sprachen!C88))</f>
        <v>Massgebend für die Statistik ist der Zeitpunkt der Verkäufe und/oder Installationen im Jahre 2025.</v>
      </c>
      <c r="C64" s="214"/>
      <c r="D64" s="214"/>
      <c r="E64" s="214"/>
      <c r="F64" s="214"/>
      <c r="G64" s="214"/>
      <c r="H64" s="72"/>
      <c r="I64" s="6"/>
      <c r="J64" s="6"/>
      <c r="K64" s="6"/>
      <c r="L64" s="6"/>
    </row>
    <row r="65" spans="1:12" s="4" customFormat="1" ht="24.75" customHeight="1">
      <c r="A65" s="45" t="str">
        <f>IF(Sprache="deutsch",Sprachen!A85,IF(Sprache="Français",Sprachen!B85,Sprachen!C85))</f>
        <v>Erhebungsgrössen</v>
      </c>
      <c r="B65" s="212" t="str">
        <f>IF(Sprache="deutsch",Sprachen!A89,IF(Sprache="Français",Sprachen!B89,Sprachen!C89))</f>
        <v>Für die Erhebung der photovoltaischen Nutzung der Solarmodule ist die installierte Spitzenleistung in kWDC bei STC (Standard Test Conditions) massgebend.</v>
      </c>
      <c r="C65" s="214"/>
      <c r="D65" s="214"/>
      <c r="E65" s="214"/>
      <c r="F65" s="214"/>
      <c r="G65" s="214"/>
      <c r="H65" s="73"/>
      <c r="I65" s="6"/>
      <c r="J65" s="6"/>
      <c r="K65" s="6"/>
      <c r="L65" s="6"/>
    </row>
    <row r="66" spans="1:12" s="4" customFormat="1" ht="12.75" customHeight="1">
      <c r="A66" s="50" t="str">
        <f>IF(Sprache="deutsch",Sprachen!A86,IF(Sprache="Français",Sprachen!B86,Sprachen!C86))</f>
        <v>Rücksendung</v>
      </c>
      <c r="B66" s="43" t="str">
        <f>IF(Sprache="deutsch",Sprachen!A90,IF(Sprache="Français",Sprachen!B90,Sprachen!C90))</f>
        <v>Freitag, 16. Januar 2026 an marktumfrage@swissolar.ch</v>
      </c>
      <c r="C66" s="51"/>
      <c r="D66" s="51"/>
      <c r="E66" s="51"/>
      <c r="F66" s="51"/>
      <c r="G66" s="51"/>
      <c r="H66" s="71"/>
      <c r="I66" s="6"/>
      <c r="J66" s="6"/>
      <c r="K66" s="6"/>
      <c r="L66" s="6"/>
    </row>
    <row r="67" spans="1:12" s="4" customFormat="1" ht="11.25">
      <c r="H67" s="6"/>
      <c r="I67" s="6"/>
      <c r="J67" s="6"/>
      <c r="K67" s="6"/>
      <c r="L67" s="6"/>
    </row>
    <row r="68" spans="1:12" s="4" customFormat="1" ht="11.25">
      <c r="H68" s="6"/>
      <c r="I68" s="6"/>
      <c r="J68" s="6"/>
      <c r="K68" s="6"/>
      <c r="L68" s="6"/>
    </row>
    <row r="69" spans="1:12" s="4" customFormat="1" ht="11.25">
      <c r="H69" s="6"/>
      <c r="I69" s="6"/>
      <c r="J69" s="6"/>
      <c r="K69" s="6"/>
      <c r="L69" s="6"/>
    </row>
    <row r="70" spans="1:12">
      <c r="A70" s="4"/>
      <c r="B70" s="4"/>
      <c r="C70" s="4"/>
      <c r="D70" s="4"/>
    </row>
    <row r="71" spans="1:12">
      <c r="A71" s="6"/>
      <c r="B71" s="6"/>
      <c r="C71" s="6"/>
      <c r="D71" s="6"/>
    </row>
  </sheetData>
  <sheetProtection algorithmName="SHA-512" hashValue="r5QyPv3G/+e3VSBUmSglL6tf3u0po0Vxo+5ux5muvl64aDSp6m/RvPzxOZvv9VTPQjrL/dU+2q+n3rfRvf+TeQ==" saltValue="brKby6Vb8hVofvJMzcYcqQ==" spinCount="100000" sheet="1" objects="1" scenarios="1" selectLockedCells="1"/>
  <mergeCells count="22">
    <mergeCell ref="E58:G58"/>
    <mergeCell ref="E53:G53"/>
    <mergeCell ref="E54:G54"/>
    <mergeCell ref="E55:G55"/>
    <mergeCell ref="E56:G56"/>
    <mergeCell ref="E57:G57"/>
    <mergeCell ref="B63:G63"/>
    <mergeCell ref="B64:G64"/>
    <mergeCell ref="B65:G65"/>
    <mergeCell ref="G1:H1"/>
    <mergeCell ref="B4:D4"/>
    <mergeCell ref="B5:D5"/>
    <mergeCell ref="B6:D6"/>
    <mergeCell ref="B7:D7"/>
    <mergeCell ref="B8:D8"/>
    <mergeCell ref="B9:D9"/>
    <mergeCell ref="E21:G21"/>
    <mergeCell ref="E22:G22"/>
    <mergeCell ref="E49:G49"/>
    <mergeCell ref="E50:G50"/>
    <mergeCell ref="E51:G51"/>
    <mergeCell ref="E52:G52"/>
  </mergeCells>
  <phoneticPr fontId="1" type="noConversion"/>
  <conditionalFormatting sqref="E37:G38">
    <cfRule type="expression" dxfId="7" priority="10">
      <formula>$I38&lt;&gt;""</formula>
    </cfRule>
  </conditionalFormatting>
  <conditionalFormatting sqref="E39:G39">
    <cfRule type="expression" dxfId="6" priority="1">
      <formula>$I39&lt;&gt;""</formula>
    </cfRule>
  </conditionalFormatting>
  <conditionalFormatting sqref="H38:H39 E40:H44">
    <cfRule type="expression" dxfId="2" priority="7">
      <formula>$I38&lt;&gt;""</formula>
    </cfRule>
  </conditionalFormatting>
  <dataValidations count="1">
    <dataValidation type="list" allowBlank="1" showInputMessage="1" showErrorMessage="1" sqref="F1" xr:uid="{0E892382-2362-4BC9-B885-16A070AD58CD}">
      <formula1>"Deutsch, Français, Italiano"</formula1>
    </dataValidation>
  </dataValidations>
  <pageMargins left="0.31496062992125984" right="0.31496062992125984" top="0.70866141732283472" bottom="0.39370078740157483" header="0.23622047244094491" footer="0.15748031496062992"/>
  <pageSetup paperSize="9" orientation="portrait" r:id="rId1"/>
  <headerFooter>
    <oddHeader>&amp;L&amp;"Arial,Fett"&amp;8Bundesamt für Energie BFE
&amp;"Arial,Standard"Sektion Analyse und Perspektiven&amp;"Arial,Fett"&amp;10
&amp;R&amp;8durchgeführt/effectué/eseguito durch/par/da 
&amp;"Arial,Fett"SWISSOLAR</oddHeader>
    <oddFooter>&amp;R&amp;6&amp;D &amp;T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locked="0" defaultSize="0" autoFill="0" autoLine="0" autoPict="0" altText="_x000a_">
                <anchor moveWithCells="1">
                  <from>
                    <xdr:col>0</xdr:col>
                    <xdr:colOff>0</xdr:colOff>
                    <xdr:row>9</xdr:row>
                    <xdr:rowOff>28575</xdr:rowOff>
                  </from>
                  <to>
                    <xdr:col>0</xdr:col>
                    <xdr:colOff>304800</xdr:colOff>
                    <xdr:row>11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5" name="Check Box 27">
              <controlPr defaultSize="0" autoFill="0" autoLine="0" autoPict="0">
                <anchor moveWithCells="1">
                  <from>
                    <xdr:col>4</xdr:col>
                    <xdr:colOff>1495425</xdr:colOff>
                    <xdr:row>3</xdr:row>
                    <xdr:rowOff>0</xdr:rowOff>
                  </from>
                  <to>
                    <xdr:col>5</xdr:col>
                    <xdr:colOff>0</xdr:colOff>
                    <xdr:row>3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6" name="Check Box 33">
              <controlPr defaultSize="0" autoFill="0" autoLine="0" autoPict="0">
                <anchor moveWithCells="1">
                  <from>
                    <xdr:col>4</xdr:col>
                    <xdr:colOff>1495425</xdr:colOff>
                    <xdr:row>4</xdr:row>
                    <xdr:rowOff>0</xdr:rowOff>
                  </from>
                  <to>
                    <xdr:col>5</xdr:col>
                    <xdr:colOff>0</xdr:colOff>
                    <xdr:row>4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7" name="Check Box 34">
              <controlPr defaultSize="0" autoFill="0" autoLine="0" autoPict="0">
                <anchor moveWithCells="1">
                  <from>
                    <xdr:col>4</xdr:col>
                    <xdr:colOff>1495425</xdr:colOff>
                    <xdr:row>5</xdr:row>
                    <xdr:rowOff>0</xdr:rowOff>
                  </from>
                  <to>
                    <xdr:col>5</xdr:col>
                    <xdr:colOff>0</xdr:colOff>
                    <xdr:row>5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8" name="Check Box 35">
              <controlPr defaultSize="0" autoFill="0" autoLine="0" autoPict="0">
                <anchor moveWithCells="1">
                  <from>
                    <xdr:col>4</xdr:col>
                    <xdr:colOff>1495425</xdr:colOff>
                    <xdr:row>6</xdr:row>
                    <xdr:rowOff>0</xdr:rowOff>
                  </from>
                  <to>
                    <xdr:col>5</xdr:col>
                    <xdr:colOff>0</xdr:colOff>
                    <xdr:row>6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9" name="Check Box 36">
              <controlPr defaultSize="0" autoFill="0" autoLine="0" autoPict="0">
                <anchor moveWithCells="1">
                  <from>
                    <xdr:col>4</xdr:col>
                    <xdr:colOff>1495425</xdr:colOff>
                    <xdr:row>7</xdr:row>
                    <xdr:rowOff>0</xdr:rowOff>
                  </from>
                  <to>
                    <xdr:col>5</xdr:col>
                    <xdr:colOff>0</xdr:colOff>
                    <xdr:row>7</xdr:row>
                    <xdr:rowOff>123825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4" id="{FD57AFA6-9F1F-4365-A3FE-55F27BA4ADE8}">
            <xm:f>H2=Sprachen!$C$96</xm:f>
            <x14:dxf>
              <font>
                <b/>
                <i val="0"/>
                <color rgb="FFFF0000"/>
              </font>
            </x14:dxf>
          </x14:cfRule>
          <x14:cfRule type="expression" priority="5" id="{F9D45482-ACC9-4A23-A1B4-9F5C56288810}">
            <xm:f>H2=Sprachen!$B$96</xm:f>
            <x14:dxf>
              <font>
                <b/>
                <i val="0"/>
                <color rgb="FFFF0000"/>
              </font>
            </x14:dxf>
          </x14:cfRule>
          <x14:cfRule type="expression" priority="8" id="{00000000-000E-0000-0000-000002000000}">
            <xm:f>H2=Sprachen!$A$96</xm:f>
            <x14:dxf>
              <font>
                <b/>
                <i val="0"/>
                <color rgb="FFFF0000"/>
              </font>
            </x14:dxf>
          </x14:cfRule>
          <xm:sqref>H2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96B016-3B76-4A7A-974B-E50A38731108}">
  <sheetPr codeName="Tabelle2"/>
  <dimension ref="A1:G107"/>
  <sheetViews>
    <sheetView topLeftCell="A82" zoomScale="110" zoomScaleNormal="110" workbookViewId="0">
      <selection activeCell="C101" sqref="C101"/>
    </sheetView>
  </sheetViews>
  <sheetFormatPr baseColWidth="10" defaultColWidth="11.42578125" defaultRowHeight="11.25"/>
  <cols>
    <col min="1" max="1" width="78.5703125" style="74" customWidth="1"/>
    <col min="2" max="3" width="75.7109375" style="74" customWidth="1"/>
    <col min="4" max="4" width="32.42578125" style="74" customWidth="1"/>
    <col min="5" max="16384" width="11.42578125" style="74"/>
  </cols>
  <sheetData>
    <row r="1" spans="1:3" s="76" customFormat="1">
      <c r="A1" s="76" t="s">
        <v>61</v>
      </c>
      <c r="B1" s="76" t="s">
        <v>62</v>
      </c>
      <c r="C1" s="76" t="s">
        <v>63</v>
      </c>
    </row>
    <row r="2" spans="1:3" s="76" customFormat="1">
      <c r="A2" s="49" t="s">
        <v>64</v>
      </c>
      <c r="B2" s="76" t="s">
        <v>147</v>
      </c>
      <c r="C2" s="76" t="s">
        <v>113</v>
      </c>
    </row>
    <row r="3" spans="1:3">
      <c r="A3" s="49" t="s">
        <v>36</v>
      </c>
      <c r="B3" s="76" t="s">
        <v>66</v>
      </c>
      <c r="C3" s="76" t="s">
        <v>114</v>
      </c>
    </row>
    <row r="4" spans="1:3">
      <c r="A4" s="77" t="s">
        <v>37</v>
      </c>
      <c r="B4" s="74" t="s">
        <v>148</v>
      </c>
      <c r="C4" s="74" t="s">
        <v>115</v>
      </c>
    </row>
    <row r="5" spans="1:3">
      <c r="A5" s="77" t="s">
        <v>38</v>
      </c>
      <c r="B5" s="74" t="s">
        <v>149</v>
      </c>
      <c r="C5" s="6" t="s">
        <v>116</v>
      </c>
    </row>
    <row r="6" spans="1:3">
      <c r="A6" s="77" t="s">
        <v>3</v>
      </c>
      <c r="B6" s="74" t="s">
        <v>151</v>
      </c>
      <c r="C6" s="74" t="s">
        <v>117</v>
      </c>
    </row>
    <row r="7" spans="1:3">
      <c r="A7" s="77" t="s">
        <v>4</v>
      </c>
      <c r="B7" s="74" t="s">
        <v>150</v>
      </c>
      <c r="C7" s="74" t="s">
        <v>71</v>
      </c>
    </row>
    <row r="8" spans="1:3">
      <c r="A8" s="77" t="s">
        <v>39</v>
      </c>
      <c r="B8" s="74" t="s">
        <v>67</v>
      </c>
      <c r="C8" s="74" t="s">
        <v>72</v>
      </c>
    </row>
    <row r="9" spans="1:3">
      <c r="A9" s="77" t="s">
        <v>35</v>
      </c>
      <c r="B9" s="74" t="s">
        <v>35</v>
      </c>
      <c r="C9" s="74" t="s">
        <v>35</v>
      </c>
    </row>
    <row r="10" spans="1:3">
      <c r="A10" s="74" t="s">
        <v>0</v>
      </c>
      <c r="B10" s="74" t="s">
        <v>68</v>
      </c>
      <c r="C10" s="74" t="s">
        <v>73</v>
      </c>
    </row>
    <row r="11" spans="1:3">
      <c r="A11" s="74" t="s">
        <v>1</v>
      </c>
      <c r="B11" s="74" t="s">
        <v>69</v>
      </c>
      <c r="C11" s="74" t="s">
        <v>74</v>
      </c>
    </row>
    <row r="12" spans="1:3">
      <c r="A12" s="74" t="s">
        <v>2</v>
      </c>
      <c r="B12" s="74" t="s">
        <v>152</v>
      </c>
      <c r="C12" s="74" t="s">
        <v>118</v>
      </c>
    </row>
    <row r="13" spans="1:3">
      <c r="A13" s="74" t="s">
        <v>111</v>
      </c>
      <c r="B13" s="74" t="s">
        <v>111</v>
      </c>
      <c r="C13" s="74" t="s">
        <v>191</v>
      </c>
    </row>
    <row r="14" spans="1:3">
      <c r="A14" s="74" t="s">
        <v>5</v>
      </c>
      <c r="B14" s="74" t="s">
        <v>70</v>
      </c>
      <c r="C14" s="74" t="s">
        <v>75</v>
      </c>
    </row>
    <row r="15" spans="1:3">
      <c r="A15" s="76" t="s">
        <v>45</v>
      </c>
      <c r="B15" s="76" t="s">
        <v>153</v>
      </c>
      <c r="C15" s="76" t="s">
        <v>119</v>
      </c>
    </row>
    <row r="16" spans="1:3">
      <c r="A16" s="76" t="s">
        <v>46</v>
      </c>
      <c r="B16" s="76" t="s">
        <v>154</v>
      </c>
      <c r="C16" s="76" t="s">
        <v>108</v>
      </c>
    </row>
    <row r="17" spans="1:3">
      <c r="A17" s="77" t="s">
        <v>27</v>
      </c>
      <c r="B17" s="77" t="s">
        <v>155</v>
      </c>
      <c r="C17" s="77" t="s">
        <v>120</v>
      </c>
    </row>
    <row r="18" spans="1:3">
      <c r="A18" s="77" t="s">
        <v>6</v>
      </c>
      <c r="B18" s="77" t="s">
        <v>156</v>
      </c>
      <c r="C18" s="77" t="s">
        <v>82</v>
      </c>
    </row>
    <row r="19" spans="1:3">
      <c r="A19" s="77" t="s">
        <v>40</v>
      </c>
      <c r="B19" s="77" t="s">
        <v>93</v>
      </c>
      <c r="C19" s="77" t="s">
        <v>83</v>
      </c>
    </row>
    <row r="20" spans="1:3">
      <c r="A20" s="77" t="s">
        <v>41</v>
      </c>
      <c r="B20" s="77" t="s">
        <v>41</v>
      </c>
      <c r="C20" s="77" t="s">
        <v>41</v>
      </c>
    </row>
    <row r="21" spans="1:3">
      <c r="A21" s="49" t="s">
        <v>8</v>
      </c>
      <c r="B21" s="49" t="s">
        <v>157</v>
      </c>
      <c r="C21" s="49" t="s">
        <v>109</v>
      </c>
    </row>
    <row r="22" spans="1:3">
      <c r="A22" s="77" t="s">
        <v>16</v>
      </c>
      <c r="B22" s="74" t="s">
        <v>199</v>
      </c>
      <c r="C22" s="77" t="s">
        <v>121</v>
      </c>
    </row>
    <row r="23" spans="1:3">
      <c r="A23" s="49" t="s">
        <v>7</v>
      </c>
      <c r="B23" s="49" t="s">
        <v>158</v>
      </c>
      <c r="C23" s="49" t="s">
        <v>122</v>
      </c>
    </row>
    <row r="24" spans="1:3">
      <c r="A24" s="77" t="s">
        <v>17</v>
      </c>
      <c r="B24" s="77" t="s">
        <v>77</v>
      </c>
      <c r="C24" s="77" t="s">
        <v>89</v>
      </c>
    </row>
    <row r="25" spans="1:3">
      <c r="A25" s="49" t="s">
        <v>47</v>
      </c>
      <c r="B25" s="49" t="s">
        <v>94</v>
      </c>
      <c r="C25" s="49" t="s">
        <v>110</v>
      </c>
    </row>
    <row r="26" spans="1:3">
      <c r="A26" s="77" t="s">
        <v>42</v>
      </c>
      <c r="B26" s="77" t="s">
        <v>159</v>
      </c>
      <c r="C26" s="77" t="s">
        <v>123</v>
      </c>
    </row>
    <row r="27" spans="1:3">
      <c r="A27" s="77" t="s">
        <v>43</v>
      </c>
      <c r="B27" s="77" t="s">
        <v>160</v>
      </c>
      <c r="C27" s="77" t="s">
        <v>124</v>
      </c>
    </row>
    <row r="28" spans="1:3">
      <c r="A28" s="77" t="s">
        <v>44</v>
      </c>
      <c r="B28" s="77" t="s">
        <v>161</v>
      </c>
      <c r="C28" s="77" t="s">
        <v>125</v>
      </c>
    </row>
    <row r="29" spans="1:3">
      <c r="A29" s="77" t="s">
        <v>275</v>
      </c>
      <c r="B29" s="74" t="s">
        <v>276</v>
      </c>
      <c r="C29" s="74" t="s">
        <v>277</v>
      </c>
    </row>
    <row r="30" spans="1:3">
      <c r="A30" s="49" t="s">
        <v>188</v>
      </c>
      <c r="B30" s="49" t="s">
        <v>189</v>
      </c>
      <c r="C30" s="74" t="s">
        <v>190</v>
      </c>
    </row>
    <row r="31" spans="1:3">
      <c r="A31" s="49" t="s">
        <v>53</v>
      </c>
      <c r="B31" s="49" t="s">
        <v>95</v>
      </c>
      <c r="C31" s="49" t="s">
        <v>126</v>
      </c>
    </row>
    <row r="32" spans="1:3">
      <c r="A32" s="77" t="s">
        <v>194</v>
      </c>
      <c r="B32" s="77" t="s">
        <v>162</v>
      </c>
      <c r="C32" s="77" t="s">
        <v>127</v>
      </c>
    </row>
    <row r="33" spans="1:3">
      <c r="A33" s="77" t="s">
        <v>281</v>
      </c>
      <c r="B33" s="77" t="s">
        <v>163</v>
      </c>
      <c r="C33" s="77" t="s">
        <v>128</v>
      </c>
    </row>
    <row r="34" spans="1:3">
      <c r="A34" s="77" t="s">
        <v>11</v>
      </c>
      <c r="B34" s="77" t="s">
        <v>164</v>
      </c>
      <c r="C34" s="77" t="s">
        <v>78</v>
      </c>
    </row>
    <row r="35" spans="1:3">
      <c r="A35" s="77" t="s">
        <v>12</v>
      </c>
      <c r="B35" s="77" t="s">
        <v>165</v>
      </c>
      <c r="C35" s="77" t="s">
        <v>79</v>
      </c>
    </row>
    <row r="36" spans="1:3">
      <c r="A36" s="77" t="s">
        <v>13</v>
      </c>
      <c r="B36" s="77" t="s">
        <v>166</v>
      </c>
      <c r="C36" s="77" t="s">
        <v>80</v>
      </c>
    </row>
    <row r="37" spans="1:3">
      <c r="A37" s="77" t="s">
        <v>311</v>
      </c>
      <c r="B37" s="75" t="s">
        <v>391</v>
      </c>
      <c r="C37" s="77" t="s">
        <v>340</v>
      </c>
    </row>
    <row r="38" spans="1:3">
      <c r="A38" s="77" t="s">
        <v>312</v>
      </c>
      <c r="B38" s="75" t="s">
        <v>392</v>
      </c>
      <c r="C38" s="77" t="s">
        <v>341</v>
      </c>
    </row>
    <row r="39" spans="1:3">
      <c r="A39" s="77" t="s">
        <v>14</v>
      </c>
      <c r="B39" s="75" t="s">
        <v>167</v>
      </c>
      <c r="C39" s="77" t="s">
        <v>134</v>
      </c>
    </row>
    <row r="40" spans="1:3">
      <c r="A40" s="77" t="s">
        <v>313</v>
      </c>
      <c r="B40" s="75" t="s">
        <v>336</v>
      </c>
      <c r="C40" s="77" t="s">
        <v>342</v>
      </c>
    </row>
    <row r="41" spans="1:3">
      <c r="A41" s="77" t="s">
        <v>314</v>
      </c>
      <c r="B41" s="75" t="s">
        <v>337</v>
      </c>
      <c r="C41" s="77" t="s">
        <v>343</v>
      </c>
    </row>
    <row r="42" spans="1:3">
      <c r="A42" s="77" t="s">
        <v>315</v>
      </c>
      <c r="B42" s="75" t="s">
        <v>338</v>
      </c>
      <c r="C42" s="77" t="s">
        <v>344</v>
      </c>
    </row>
    <row r="43" spans="1:3">
      <c r="A43" s="77" t="s">
        <v>316</v>
      </c>
      <c r="B43" s="75" t="s">
        <v>339</v>
      </c>
      <c r="C43" s="77" t="s">
        <v>345</v>
      </c>
    </row>
    <row r="44" spans="1:3">
      <c r="A44" s="77" t="s">
        <v>23</v>
      </c>
      <c r="B44" s="75" t="s">
        <v>168</v>
      </c>
      <c r="C44" s="81" t="s">
        <v>81</v>
      </c>
    </row>
    <row r="45" spans="1:3">
      <c r="A45" s="78" t="s">
        <v>359</v>
      </c>
      <c r="B45" s="78" t="s">
        <v>360</v>
      </c>
      <c r="C45" s="78" t="s">
        <v>373</v>
      </c>
    </row>
    <row r="46" spans="1:3">
      <c r="A46" s="77" t="s">
        <v>9</v>
      </c>
      <c r="B46" s="77" t="s">
        <v>96</v>
      </c>
      <c r="C46" s="77" t="s">
        <v>91</v>
      </c>
    </row>
    <row r="47" spans="1:3">
      <c r="A47" s="77" t="s">
        <v>10</v>
      </c>
      <c r="B47" s="77" t="s">
        <v>200</v>
      </c>
      <c r="C47" s="77" t="s">
        <v>92</v>
      </c>
    </row>
    <row r="48" spans="1:3">
      <c r="A48" s="49" t="s">
        <v>57</v>
      </c>
      <c r="B48" s="49" t="s">
        <v>169</v>
      </c>
      <c r="C48" s="49" t="s">
        <v>135</v>
      </c>
    </row>
    <row r="49" spans="1:3">
      <c r="A49" s="77" t="s">
        <v>48</v>
      </c>
      <c r="B49" s="74" t="s">
        <v>170</v>
      </c>
      <c r="C49" s="74" t="s">
        <v>136</v>
      </c>
    </row>
    <row r="50" spans="1:3">
      <c r="A50" s="77" t="s">
        <v>58</v>
      </c>
      <c r="B50" s="74" t="s">
        <v>171</v>
      </c>
      <c r="C50" s="74" t="s">
        <v>137</v>
      </c>
    </row>
    <row r="51" spans="1:3">
      <c r="A51" s="78" t="s">
        <v>361</v>
      </c>
      <c r="B51" s="78" t="s">
        <v>370</v>
      </c>
      <c r="C51" s="78" t="s">
        <v>374</v>
      </c>
    </row>
    <row r="52" spans="1:3">
      <c r="A52" s="49" t="s">
        <v>59</v>
      </c>
      <c r="B52" s="49" t="s">
        <v>172</v>
      </c>
      <c r="C52" s="49" t="s">
        <v>138</v>
      </c>
    </row>
    <row r="53" spans="1:3">
      <c r="A53" s="77" t="s">
        <v>363</v>
      </c>
      <c r="B53" s="74" t="s">
        <v>364</v>
      </c>
      <c r="C53" s="74" t="s">
        <v>365</v>
      </c>
    </row>
    <row r="54" spans="1:3">
      <c r="A54" s="77" t="s">
        <v>60</v>
      </c>
      <c r="B54" s="74" t="s">
        <v>173</v>
      </c>
      <c r="C54" s="74" t="s">
        <v>139</v>
      </c>
    </row>
    <row r="55" spans="1:3">
      <c r="A55" s="78" t="s">
        <v>362</v>
      </c>
      <c r="B55" s="78" t="s">
        <v>371</v>
      </c>
      <c r="C55" s="78" t="s">
        <v>375</v>
      </c>
    </row>
    <row r="56" spans="1:3">
      <c r="A56" s="49" t="s">
        <v>56</v>
      </c>
      <c r="B56" s="49" t="s">
        <v>174</v>
      </c>
      <c r="C56" s="49" t="s">
        <v>140</v>
      </c>
    </row>
    <row r="57" spans="1:3">
      <c r="A57" s="78" t="s">
        <v>346</v>
      </c>
      <c r="B57" s="78" t="s">
        <v>369</v>
      </c>
      <c r="C57" s="78" t="s">
        <v>376</v>
      </c>
    </row>
    <row r="58" spans="1:3">
      <c r="A58" s="79" t="s">
        <v>404</v>
      </c>
      <c r="B58" s="79" t="s">
        <v>405</v>
      </c>
      <c r="C58" s="79" t="s">
        <v>406</v>
      </c>
    </row>
    <row r="59" spans="1:3">
      <c r="A59" s="79" t="s">
        <v>320</v>
      </c>
      <c r="B59" s="79" t="s">
        <v>322</v>
      </c>
      <c r="C59" s="79" t="s">
        <v>321</v>
      </c>
    </row>
    <row r="60" spans="1:3">
      <c r="A60" s="79" t="s">
        <v>317</v>
      </c>
      <c r="B60" s="79" t="s">
        <v>318</v>
      </c>
      <c r="C60" s="79" t="s">
        <v>319</v>
      </c>
    </row>
    <row r="61" spans="1:3">
      <c r="A61" s="79" t="s">
        <v>20</v>
      </c>
      <c r="B61" s="79" t="s">
        <v>175</v>
      </c>
      <c r="C61" s="79" t="s">
        <v>84</v>
      </c>
    </row>
    <row r="62" spans="1:3">
      <c r="A62" s="79" t="s">
        <v>323</v>
      </c>
      <c r="B62" s="79" t="s">
        <v>324</v>
      </c>
      <c r="C62" s="79" t="s">
        <v>325</v>
      </c>
    </row>
    <row r="63" spans="1:3">
      <c r="A63" s="78" t="s">
        <v>347</v>
      </c>
      <c r="B63" s="78" t="s">
        <v>367</v>
      </c>
      <c r="C63" s="78" t="s">
        <v>377</v>
      </c>
    </row>
    <row r="64" spans="1:3">
      <c r="A64" s="78" t="s">
        <v>348</v>
      </c>
      <c r="B64" s="78" t="s">
        <v>368</v>
      </c>
      <c r="C64" s="78" t="s">
        <v>378</v>
      </c>
    </row>
    <row r="65" spans="1:3">
      <c r="A65" s="79" t="s">
        <v>404</v>
      </c>
      <c r="B65" s="79" t="s">
        <v>405</v>
      </c>
      <c r="C65" s="79" t="s">
        <v>406</v>
      </c>
    </row>
    <row r="66" spans="1:3">
      <c r="A66" s="79" t="s">
        <v>320</v>
      </c>
      <c r="B66" s="79" t="s">
        <v>322</v>
      </c>
      <c r="C66" s="79" t="s">
        <v>321</v>
      </c>
    </row>
    <row r="67" spans="1:3">
      <c r="A67" s="79" t="s">
        <v>317</v>
      </c>
      <c r="B67" s="79" t="s">
        <v>318</v>
      </c>
      <c r="C67" s="79" t="s">
        <v>319</v>
      </c>
    </row>
    <row r="68" spans="1:3">
      <c r="A68" s="79" t="s">
        <v>20</v>
      </c>
      <c r="B68" s="79" t="s">
        <v>175</v>
      </c>
      <c r="C68" s="79" t="s">
        <v>84</v>
      </c>
    </row>
    <row r="69" spans="1:3">
      <c r="A69" s="79" t="s">
        <v>21</v>
      </c>
      <c r="B69" s="79" t="s">
        <v>176</v>
      </c>
      <c r="C69" s="79" t="s">
        <v>85</v>
      </c>
    </row>
    <row r="70" spans="1:3">
      <c r="A70" s="79" t="s">
        <v>22</v>
      </c>
      <c r="B70" s="79" t="s">
        <v>177</v>
      </c>
      <c r="C70" s="79" t="s">
        <v>86</v>
      </c>
    </row>
    <row r="71" spans="1:3">
      <c r="A71" s="79" t="s">
        <v>19</v>
      </c>
      <c r="B71" s="79" t="s">
        <v>178</v>
      </c>
      <c r="C71" s="79" t="s">
        <v>87</v>
      </c>
    </row>
    <row r="72" spans="1:3">
      <c r="A72" s="79" t="s">
        <v>201</v>
      </c>
      <c r="B72" s="79" t="s">
        <v>202</v>
      </c>
      <c r="C72" s="79" t="s">
        <v>203</v>
      </c>
    </row>
    <row r="73" spans="1:3">
      <c r="A73" s="78" t="s">
        <v>349</v>
      </c>
      <c r="B73" s="78" t="s">
        <v>372</v>
      </c>
      <c r="C73" s="78" t="s">
        <v>379</v>
      </c>
    </row>
    <row r="74" spans="1:3">
      <c r="A74" s="78" t="s">
        <v>54</v>
      </c>
      <c r="B74" s="78" t="s">
        <v>179</v>
      </c>
      <c r="C74" s="78" t="s">
        <v>141</v>
      </c>
    </row>
    <row r="75" spans="1:3">
      <c r="A75" s="77" t="s">
        <v>15</v>
      </c>
      <c r="B75" s="74" t="s">
        <v>97</v>
      </c>
      <c r="C75" s="74" t="s">
        <v>142</v>
      </c>
    </row>
    <row r="76" spans="1:3">
      <c r="A76" s="77" t="s">
        <v>129</v>
      </c>
      <c r="B76" s="74" t="s">
        <v>130</v>
      </c>
      <c r="C76" s="74" t="s">
        <v>131</v>
      </c>
    </row>
    <row r="77" spans="1:3">
      <c r="A77" s="78" t="s">
        <v>411</v>
      </c>
      <c r="B77" s="78" t="s">
        <v>412</v>
      </c>
      <c r="C77" s="78" t="s">
        <v>410</v>
      </c>
    </row>
    <row r="78" spans="1:3">
      <c r="A78" s="77" t="s">
        <v>112</v>
      </c>
      <c r="B78" s="74" t="s">
        <v>282</v>
      </c>
      <c r="C78" s="77" t="s">
        <v>143</v>
      </c>
    </row>
    <row r="79" spans="1:3">
      <c r="A79" s="77" t="s">
        <v>55</v>
      </c>
      <c r="B79" s="74" t="s">
        <v>100</v>
      </c>
      <c r="C79" s="77" t="s">
        <v>88</v>
      </c>
    </row>
    <row r="80" spans="1:3">
      <c r="A80" s="77" t="s">
        <v>25</v>
      </c>
      <c r="B80" s="74" t="s">
        <v>98</v>
      </c>
      <c r="C80" s="74" t="s">
        <v>144</v>
      </c>
    </row>
    <row r="81" spans="1:7">
      <c r="A81" s="80" t="s">
        <v>26</v>
      </c>
      <c r="B81" s="80" t="s">
        <v>99</v>
      </c>
      <c r="C81" s="80" t="s">
        <v>90</v>
      </c>
    </row>
    <row r="82" spans="1:7">
      <c r="A82" s="49" t="s">
        <v>49</v>
      </c>
      <c r="B82" s="49" t="s">
        <v>102</v>
      </c>
      <c r="C82" s="49" t="s">
        <v>107</v>
      </c>
      <c r="D82" s="77"/>
      <c r="E82" s="77"/>
      <c r="F82" s="77"/>
      <c r="G82" s="77"/>
    </row>
    <row r="83" spans="1:7">
      <c r="A83" s="56" t="s">
        <v>50</v>
      </c>
      <c r="B83" s="56" t="s">
        <v>103</v>
      </c>
      <c r="C83" s="81" t="s">
        <v>106</v>
      </c>
    </row>
    <row r="84" spans="1:7">
      <c r="A84" s="56" t="s">
        <v>51</v>
      </c>
      <c r="B84" s="74" t="s">
        <v>180</v>
      </c>
      <c r="C84" s="56" t="s">
        <v>105</v>
      </c>
      <c r="D84" s="82"/>
      <c r="E84" s="82"/>
      <c r="F84" s="82"/>
      <c r="G84" s="82"/>
    </row>
    <row r="85" spans="1:7">
      <c r="A85" s="56" t="s">
        <v>52</v>
      </c>
      <c r="B85" s="74" t="s">
        <v>181</v>
      </c>
      <c r="C85" s="56" t="s">
        <v>104</v>
      </c>
    </row>
    <row r="86" spans="1:7">
      <c r="A86" s="83" t="s">
        <v>33</v>
      </c>
      <c r="B86" s="83" t="s">
        <v>101</v>
      </c>
      <c r="C86" s="83" t="s">
        <v>145</v>
      </c>
    </row>
    <row r="87" spans="1:7" s="84" customFormat="1" ht="38.25" customHeight="1">
      <c r="A87" s="55" t="s">
        <v>195</v>
      </c>
      <c r="B87" s="55" t="s">
        <v>196</v>
      </c>
      <c r="C87" s="55" t="s">
        <v>197</v>
      </c>
      <c r="D87" s="71"/>
      <c r="E87" s="71"/>
      <c r="F87" s="71"/>
    </row>
    <row r="88" spans="1:7">
      <c r="A88" s="184" t="str">
        <f>"Massgebend für die Statistik ist der Zeitpunkt der Verkäufe und/oder Installationen im Jahre " &amp; Jahr &amp; "."</f>
        <v>Massgebend für die Statistik ist der Zeitpunkt der Verkäufe und/oder Installationen im Jahre 2025.</v>
      </c>
      <c r="B88" s="185" t="str">
        <f>"Ne sont à considerer que les ventes ou montages qui ont eu lieu en " &amp; Jahr &amp; "."</f>
        <v>Ne sont à considerer que les ventes ou montages qui ont eu lieu en 2025.</v>
      </c>
      <c r="C88" s="185" t="str">
        <f>"Per la statistica fanno stato unicamente i prodotti venduti o installati nel " &amp; Jahr &amp; "."</f>
        <v>Per la statistica fanno stato unicamente i prodotti venduti o installati nel 2025.</v>
      </c>
    </row>
    <row r="89" spans="1:7" ht="22.5">
      <c r="A89" s="55" t="s">
        <v>393</v>
      </c>
      <c r="B89" s="71" t="s">
        <v>394</v>
      </c>
      <c r="C89" s="71" t="s">
        <v>395</v>
      </c>
    </row>
    <row r="90" spans="1:7">
      <c r="A90" s="182" t="str">
        <f>TEXT(Datum_Eingang,"TTTT, TT. MMMM JJJJ")&amp; " an marktumfrage@swissolar.ch"</f>
        <v>Freitag, 16. Januar 2026 an marktumfrage@swissolar.ch</v>
      </c>
      <c r="B90" s="183" t="str">
        <f>TEXT(Datum_Eingang,"[$-100C]TTTT, T. MMMM JJJJ;@")&amp; " à l'adresse e-mail marktumfrage@swissolar.ch"</f>
        <v>vendredi, 16. janvier 2026 à l'adresse e-mail marktumfrage@swissolar.ch</v>
      </c>
      <c r="C90" s="183" t="str">
        <f>TEXT(Datum_Eingang,"[$-810]TTTT, T. MMMM JJJJ;@")&amp; " all'indirizzo e-mail marktumfrage@swissolar.ch"</f>
        <v>venerdì, 16. gennaio 2026 all'indirizzo e-mail marktumfrage@swissolar.ch</v>
      </c>
      <c r="D90" s="85"/>
      <c r="E90" s="85"/>
      <c r="F90" s="85"/>
    </row>
    <row r="91" spans="1:7">
      <c r="A91" s="74" t="s">
        <v>272</v>
      </c>
      <c r="B91" s="74" t="s">
        <v>273</v>
      </c>
      <c r="C91" s="74" t="s">
        <v>274</v>
      </c>
    </row>
    <row r="94" spans="1:7">
      <c r="A94" s="76" t="s">
        <v>133</v>
      </c>
    </row>
    <row r="95" spans="1:7">
      <c r="A95" s="74" t="s">
        <v>183</v>
      </c>
      <c r="B95" s="74" t="s">
        <v>184</v>
      </c>
      <c r="C95" s="74" t="s">
        <v>185</v>
      </c>
    </row>
    <row r="96" spans="1:7">
      <c r="A96" s="74" t="s">
        <v>270</v>
      </c>
      <c r="B96" s="74" t="s">
        <v>269</v>
      </c>
      <c r="C96" s="74" t="s">
        <v>271</v>
      </c>
    </row>
    <row r="97" spans="1:4">
      <c r="A97" s="74" t="s">
        <v>32</v>
      </c>
      <c r="B97" s="75" t="s">
        <v>186</v>
      </c>
      <c r="C97" s="75" t="s">
        <v>187</v>
      </c>
    </row>
    <row r="98" spans="1:4">
      <c r="A98" s="185" t="str">
        <f>Referenz!C8</f>
        <v>Summe Verkauf Schweiz  muss in Tabelle 1 und Tabelle 2 übereinstimmen</v>
      </c>
      <c r="B98" s="74" t="s">
        <v>396</v>
      </c>
      <c r="C98" s="74" t="s">
        <v>400</v>
      </c>
    </row>
    <row r="99" spans="1:4">
      <c r="A99" s="185" t="str">
        <f>Referenz!C9</f>
        <v>Summe an Bauherrschaft (Tabelle 2) muss mit Total 3 plus Total 6.1 übereinstimmen</v>
      </c>
      <c r="B99" s="74" t="s">
        <v>397</v>
      </c>
      <c r="C99" s="74" t="s">
        <v>401</v>
      </c>
    </row>
    <row r="100" spans="1:4">
      <c r="A100" s="185" t="str">
        <f>Referenz!C10</f>
        <v>Leistung: Total in Tabelle 3 muss mit Total Anlagen in Tabelle 6.2 übereinstimmen</v>
      </c>
      <c r="B100" s="74" t="s">
        <v>414</v>
      </c>
      <c r="C100" s="74" t="s">
        <v>415</v>
      </c>
    </row>
    <row r="101" spans="1:4">
      <c r="A101" s="185" t="str">
        <f>Referenz!C11</f>
        <v>Anzahl Anlagen: Total in Tabelle 3 muss mit Total 6.2 (Netzverbund) in Tabelle 6 übereinstimmen</v>
      </c>
      <c r="B101" s="74" t="s">
        <v>398</v>
      </c>
      <c r="C101" s="74" t="s">
        <v>402</v>
      </c>
    </row>
    <row r="102" spans="1:4">
      <c r="A102" s="185" t="str">
        <f>Referenz!C12</f>
        <v>Wenn keine Anlagen produziert / gehandelt / installiert, Tabellen 1 bis 7 leer lassen</v>
      </c>
      <c r="B102" s="74" t="s">
        <v>399</v>
      </c>
      <c r="C102" s="74" t="s">
        <v>403</v>
      </c>
    </row>
    <row r="103" spans="1:4">
      <c r="A103" s="74" t="s">
        <v>146</v>
      </c>
      <c r="B103" s="74" t="s">
        <v>279</v>
      </c>
      <c r="C103" s="74" t="s">
        <v>280</v>
      </c>
    </row>
    <row r="104" spans="1:4">
      <c r="A104" s="74" t="s">
        <v>198</v>
      </c>
      <c r="B104" s="75" t="s">
        <v>192</v>
      </c>
      <c r="C104" s="75" t="s">
        <v>193</v>
      </c>
      <c r="D104" s="86"/>
    </row>
    <row r="105" spans="1:4">
      <c r="B105" s="75"/>
      <c r="C105" s="75"/>
      <c r="D105" s="43"/>
    </row>
    <row r="106" spans="1:4">
      <c r="D106" s="43"/>
    </row>
    <row r="107" spans="1:4">
      <c r="B107" s="74">
        <v>0</v>
      </c>
    </row>
  </sheetData>
  <pageMargins left="0.7" right="0.7" top="0.78740157499999996" bottom="0.78740157499999996" header="0.3" footer="0.3"/>
  <pageSetup paperSize="9"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Tabelle3"/>
  <dimension ref="A1:E25"/>
  <sheetViews>
    <sheetView zoomScale="120" zoomScaleNormal="120" workbookViewId="0">
      <selection activeCell="C11" sqref="C11"/>
    </sheetView>
  </sheetViews>
  <sheetFormatPr baseColWidth="10" defaultColWidth="11.42578125" defaultRowHeight="11.25"/>
  <cols>
    <col min="1" max="1" width="15.42578125" style="75" bestFit="1" customWidth="1"/>
    <col min="2" max="2" width="10.140625" style="75" bestFit="1" customWidth="1"/>
    <col min="3" max="3" width="68.28515625" style="75" customWidth="1"/>
    <col min="4" max="16384" width="11.42578125" style="75"/>
  </cols>
  <sheetData>
    <row r="1" spans="1:5" ht="12.75">
      <c r="A1" s="3" t="s">
        <v>28</v>
      </c>
    </row>
    <row r="2" spans="1:5">
      <c r="A2" s="75" t="s">
        <v>34</v>
      </c>
      <c r="B2" s="188" t="s">
        <v>408</v>
      </c>
    </row>
    <row r="3" spans="1:5">
      <c r="A3" s="75" t="s">
        <v>29</v>
      </c>
      <c r="B3" s="75">
        <v>2025</v>
      </c>
    </row>
    <row r="4" spans="1:5">
      <c r="A4" s="75" t="s">
        <v>30</v>
      </c>
      <c r="B4" s="92">
        <v>46038</v>
      </c>
    </row>
    <row r="5" spans="1:5">
      <c r="A5" s="75" t="s">
        <v>34</v>
      </c>
      <c r="B5" s="92">
        <v>45993</v>
      </c>
    </row>
    <row r="7" spans="1:5">
      <c r="A7" s="75" t="s">
        <v>31</v>
      </c>
      <c r="E7" s="75" t="s">
        <v>351</v>
      </c>
    </row>
    <row r="8" spans="1:5">
      <c r="B8" s="75" t="b">
        <f>ROUND(PV_Module!B21,0)=ROUND(PV_Module!G19,0)</f>
        <v>1</v>
      </c>
      <c r="C8" s="194" t="s">
        <v>358</v>
      </c>
      <c r="E8" s="193" t="s">
        <v>352</v>
      </c>
    </row>
    <row r="9" spans="1:5">
      <c r="B9" s="75" t="b">
        <f>ROUND(PV_Module!G16,0)=ROUND(PV_Module!B39+PV_Module!F34,0)</f>
        <v>1</v>
      </c>
      <c r="C9" s="194" t="s">
        <v>366</v>
      </c>
      <c r="E9" s="193" t="s">
        <v>353</v>
      </c>
    </row>
    <row r="10" spans="1:5">
      <c r="B10" s="75" t="b">
        <f>ROUND(PV_Module!B39,0)=ROUND(PV_Module!F45,0)</f>
        <v>1</v>
      </c>
      <c r="C10" s="194" t="s">
        <v>413</v>
      </c>
      <c r="E10" s="193" t="s">
        <v>354</v>
      </c>
    </row>
    <row r="11" spans="1:5">
      <c r="B11" s="75" t="b">
        <f>ROUND(PV_Module!C39,0)=ROUND(PV_Module!G45,0)</f>
        <v>1</v>
      </c>
      <c r="C11" s="194" t="s">
        <v>380</v>
      </c>
      <c r="E11" s="193" t="s">
        <v>355</v>
      </c>
    </row>
    <row r="12" spans="1:5">
      <c r="B12" s="75" t="b">
        <f>OR(SUM(PV_Module!B21,PV_Module!B39,PV_Module!C39,PV_Module!B45,PV_Module!C45,PV_Module!B52,PV_Module!C52,PV_Module!F46,PV_Module!G46)=0,AND(SUM(PV_Module!B21,PV_Module!B39,PV_Module!C39,PV_Module!B45,PV_Module!C45,PV_Module!B52,PV_Module!C52,PV_Module!F46,PV_Module!G46)&lt;&gt;0,Export!E16=0))</f>
        <v>1</v>
      </c>
      <c r="C12" s="194" t="s">
        <v>381</v>
      </c>
      <c r="E12" s="193" t="s">
        <v>356</v>
      </c>
    </row>
    <row r="13" spans="1:5">
      <c r="B13" s="75" t="b">
        <f>PV_Module!J27=0</f>
        <v>1</v>
      </c>
      <c r="C13" s="194" t="s">
        <v>146</v>
      </c>
      <c r="E13" s="193" t="s">
        <v>357</v>
      </c>
    </row>
    <row r="19" spans="1:3">
      <c r="A19" s="75" t="s">
        <v>284</v>
      </c>
      <c r="B19" s="189" t="s">
        <v>285</v>
      </c>
      <c r="C19" s="75" t="s">
        <v>287</v>
      </c>
    </row>
    <row r="20" spans="1:3">
      <c r="B20" s="188" t="s">
        <v>286</v>
      </c>
      <c r="C20" s="75" t="s">
        <v>288</v>
      </c>
    </row>
    <row r="21" spans="1:3">
      <c r="B21" s="188" t="s">
        <v>283</v>
      </c>
      <c r="C21" s="75" t="s">
        <v>291</v>
      </c>
    </row>
    <row r="22" spans="1:3">
      <c r="B22" s="188" t="s">
        <v>292</v>
      </c>
      <c r="C22" s="75" t="s">
        <v>294</v>
      </c>
    </row>
    <row r="23" spans="1:3">
      <c r="B23" s="188" t="s">
        <v>309</v>
      </c>
      <c r="C23" s="75" t="s">
        <v>310</v>
      </c>
    </row>
    <row r="24" spans="1:3">
      <c r="B24" s="188" t="s">
        <v>326</v>
      </c>
      <c r="C24" s="75" t="s">
        <v>350</v>
      </c>
    </row>
    <row r="25" spans="1:3">
      <c r="B25" s="188" t="s">
        <v>408</v>
      </c>
      <c r="C25" s="75" t="s">
        <v>409</v>
      </c>
    </row>
  </sheetData>
  <pageMargins left="0.7" right="0.7" top="0.78740157499999996" bottom="0.78740157499999996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1DA055-78BA-4C9F-92D3-1AA370BB1BC0}">
  <sheetPr codeName="Tabelle4">
    <pageSetUpPr fitToPage="1"/>
  </sheetPr>
  <dimension ref="A1:DV221"/>
  <sheetViews>
    <sheetView workbookViewId="0">
      <selection activeCell="E27" sqref="E27"/>
    </sheetView>
  </sheetViews>
  <sheetFormatPr baseColWidth="10" defaultColWidth="11.42578125" defaultRowHeight="14.25" outlineLevelRow="1" outlineLevelCol="1"/>
  <cols>
    <col min="1" max="1" width="4.7109375" style="96" customWidth="1"/>
    <col min="2" max="2" width="15.7109375" style="96" customWidth="1"/>
    <col min="3" max="3" width="7" style="96" customWidth="1"/>
    <col min="4" max="4" width="25.85546875" style="96" customWidth="1"/>
    <col min="5" max="5" width="38.28515625" style="96" customWidth="1"/>
    <col min="6" max="6" width="1.7109375" style="96" customWidth="1"/>
    <col min="7" max="7" width="15.85546875" style="96" customWidth="1"/>
    <col min="8" max="8" width="30.7109375" style="96" customWidth="1"/>
    <col min="9" max="9" width="10.85546875" style="96" customWidth="1"/>
    <col min="10" max="10" width="2.42578125" style="96" customWidth="1"/>
    <col min="11" max="11" width="3" style="95" customWidth="1"/>
    <col min="12" max="12" width="10" style="96" customWidth="1"/>
    <col min="13" max="13" width="15.7109375" style="96" customWidth="1"/>
    <col min="14" max="14" width="21.7109375" style="96" customWidth="1"/>
    <col min="15" max="15" width="10" style="96" customWidth="1"/>
    <col min="16" max="16" width="3.85546875" style="96" customWidth="1"/>
    <col min="17" max="21" width="10" style="96" customWidth="1"/>
    <col min="22" max="22" width="9.85546875" style="96" customWidth="1"/>
    <col min="23" max="23" width="22" style="106" customWidth="1"/>
    <col min="24" max="24" width="9.7109375" style="96" customWidth="1"/>
    <col min="25" max="25" width="6.28515625" style="96" customWidth="1"/>
    <col min="26" max="26" width="13.140625" style="96" customWidth="1"/>
    <col min="27" max="27" width="5.7109375" style="96" customWidth="1"/>
    <col min="28" max="32" width="9.5703125" style="96" customWidth="1"/>
    <col min="33" max="33" width="10.140625" style="96" customWidth="1"/>
    <col min="34" max="36" width="9.5703125" style="96" customWidth="1"/>
    <col min="37" max="37" width="10.5703125" style="96" customWidth="1"/>
    <col min="38" max="40" width="7.42578125" style="96" customWidth="1"/>
    <col min="41" max="41" width="9.140625" style="96" customWidth="1"/>
    <col min="42" max="44" width="7.42578125" style="96" customWidth="1"/>
    <col min="45" max="45" width="9.140625" style="96" customWidth="1"/>
    <col min="46" max="48" width="7.42578125" style="96" customWidth="1"/>
    <col min="49" max="49" width="9.140625" style="96" customWidth="1"/>
    <col min="50" max="52" width="7.42578125" style="96" customWidth="1"/>
    <col min="53" max="53" width="9.140625" style="96" customWidth="1"/>
    <col min="54" max="56" width="7.42578125" style="96" customWidth="1"/>
    <col min="57" max="57" width="9.140625" style="96" customWidth="1"/>
    <col min="58" max="60" width="7.42578125" style="96" customWidth="1"/>
    <col min="61" max="61" width="9.140625" style="96" customWidth="1"/>
    <col min="62" max="64" width="7.42578125" style="96" customWidth="1"/>
    <col min="65" max="65" width="9.140625" style="96" customWidth="1"/>
    <col min="66" max="68" width="7.42578125" style="96" customWidth="1"/>
    <col min="69" max="69" width="9.140625" style="96" customWidth="1"/>
    <col min="70" max="72" width="7.42578125" style="96" customWidth="1"/>
    <col min="73" max="73" width="9.140625" style="96" customWidth="1"/>
    <col min="74" max="76" width="6.85546875" style="96" customWidth="1"/>
    <col min="77" max="77" width="8.42578125" style="96" customWidth="1"/>
    <col min="78" max="80" width="6.85546875" style="96" customWidth="1"/>
    <col min="81" max="81" width="8.42578125" style="96" customWidth="1"/>
    <col min="82" max="84" width="6.85546875" style="96" customWidth="1"/>
    <col min="85" max="85" width="8.42578125" style="96" customWidth="1"/>
    <col min="86" max="88" width="6.85546875" style="96" customWidth="1"/>
    <col min="89" max="89" width="8.42578125" style="96" customWidth="1"/>
    <col min="90" max="92" width="6.85546875" style="96" customWidth="1"/>
    <col min="93" max="93" width="8.42578125" style="96" customWidth="1"/>
    <col min="94" max="96" width="6.85546875" style="96" customWidth="1"/>
    <col min="97" max="97" width="8.42578125" style="96" customWidth="1"/>
    <col min="98" max="100" width="6.85546875" style="96" customWidth="1"/>
    <col min="101" max="101" width="8.42578125" style="96" customWidth="1"/>
    <col min="102" max="105" width="6.85546875" style="96" customWidth="1"/>
    <col min="106" max="106" width="8.5703125" style="96" customWidth="1"/>
    <col min="107" max="108" width="6.85546875" style="96" customWidth="1"/>
    <col min="109" max="115" width="8.42578125" style="96" customWidth="1"/>
    <col min="116" max="119" width="5.42578125" style="96" customWidth="1" outlineLevel="1"/>
    <col min="120" max="120" width="5.85546875" style="96" customWidth="1"/>
    <col min="121" max="121" width="3.140625" style="96" customWidth="1"/>
    <col min="122" max="125" width="10.42578125" style="96" customWidth="1"/>
    <col min="126" max="16384" width="11.42578125" style="96"/>
  </cols>
  <sheetData>
    <row r="1" spans="1:121" s="94" customFormat="1" ht="18">
      <c r="A1" s="93" t="s">
        <v>204</v>
      </c>
      <c r="K1" s="95"/>
      <c r="DL1" s="96"/>
      <c r="DM1" s="96"/>
      <c r="DN1" s="96"/>
      <c r="DO1" s="96"/>
      <c r="DP1" s="96"/>
      <c r="DQ1" s="96"/>
    </row>
    <row r="2" spans="1:121" s="94" customFormat="1" ht="24.75" customHeight="1">
      <c r="A2" s="97" t="s">
        <v>205</v>
      </c>
      <c r="K2" s="95"/>
      <c r="DL2" s="96"/>
      <c r="DM2" s="96"/>
      <c r="DN2" s="96"/>
      <c r="DO2" s="96"/>
      <c r="DP2" s="96"/>
      <c r="DQ2" s="96"/>
    </row>
    <row r="3" spans="1:121" s="94" customFormat="1" ht="21" customHeight="1">
      <c r="E3" s="98" t="s">
        <v>206</v>
      </c>
      <c r="H3" s="99"/>
      <c r="I3" s="100"/>
      <c r="K3" s="95"/>
      <c r="M3" s="191" t="s">
        <v>308</v>
      </c>
      <c r="N3" s="191"/>
      <c r="O3" s="191"/>
      <c r="P3" s="191"/>
      <c r="DL3" s="96"/>
      <c r="DM3" s="96"/>
      <c r="DN3" s="96"/>
      <c r="DO3" s="96"/>
      <c r="DP3" s="96"/>
      <c r="DQ3" s="96"/>
    </row>
    <row r="4" spans="1:121" s="94" customFormat="1" ht="6" customHeight="1" thickBot="1">
      <c r="K4" s="95"/>
      <c r="DL4" s="96"/>
      <c r="DM4" s="96"/>
      <c r="DN4" s="96"/>
      <c r="DO4" s="96"/>
      <c r="DP4" s="96"/>
      <c r="DQ4" s="96"/>
    </row>
    <row r="5" spans="1:121" ht="15" customHeight="1" thickBot="1">
      <c r="A5" s="94"/>
      <c r="B5" s="101" t="s">
        <v>207</v>
      </c>
      <c r="C5" s="102"/>
      <c r="D5" s="103" t="str">
        <f ca="1">MID(D7,SEARCH("[",D7)+1,8)</f>
        <v>SSOE_202</v>
      </c>
      <c r="E5" s="104" t="str">
        <f ca="1">D5</f>
        <v>SSOE_202</v>
      </c>
      <c r="F5" s="94"/>
      <c r="G5" s="105" t="s">
        <v>208</v>
      </c>
      <c r="H5" s="94"/>
      <c r="I5" s="94"/>
      <c r="J5" s="94"/>
      <c r="L5" s="94"/>
      <c r="M5" s="192" t="s">
        <v>295</v>
      </c>
      <c r="N5" s="192" t="s">
        <v>207</v>
      </c>
      <c r="O5" s="192"/>
      <c r="P5" s="192">
        <v>1</v>
      </c>
      <c r="Q5" s="94"/>
      <c r="V5" s="94"/>
      <c r="Y5" s="94"/>
    </row>
    <row r="6" spans="1:121">
      <c r="A6" s="94"/>
      <c r="B6" s="107" t="s">
        <v>209</v>
      </c>
      <c r="C6" s="107"/>
      <c r="D6" s="108" t="s">
        <v>210</v>
      </c>
      <c r="E6" s="109" t="str">
        <f>"Import"</f>
        <v>Import</v>
      </c>
      <c r="F6" s="94"/>
      <c r="G6" s="94"/>
      <c r="H6" s="94"/>
      <c r="I6" s="94"/>
      <c r="J6" s="94"/>
      <c r="L6" s="94"/>
      <c r="M6" s="192"/>
      <c r="N6" s="192" t="s">
        <v>209</v>
      </c>
      <c r="O6" s="192"/>
      <c r="P6" s="192">
        <v>2</v>
      </c>
      <c r="Q6" s="94"/>
      <c r="V6" s="94"/>
      <c r="Y6" s="94"/>
    </row>
    <row r="7" spans="1:121" ht="15" customHeight="1">
      <c r="A7" s="94"/>
      <c r="B7" s="110" t="s">
        <v>211</v>
      </c>
      <c r="C7" s="110"/>
      <c r="D7" s="111" t="str" cm="1">
        <f t="array" aca="1" ref="D7" ca="1">CELL("dateiname")</f>
        <v>C:\ALW-D Daten\Akt Verband Swissolar neu\Projekte aktuell\2025 SSOE\Formulare\Form - Vorbereitung\[SSOE_2025_Formular_PV_dfi1_20251202.xlsx]PV_Module</v>
      </c>
      <c r="E7" s="111" t="str">
        <f ca="1">D7</f>
        <v>C:\ALW-D Daten\Akt Verband Swissolar neu\Projekte aktuell\2025 SSOE\Formulare\Form - Vorbereitung\[SSOE_2025_Formular_PV_dfi1_20251202.xlsx]PV_Module</v>
      </c>
      <c r="F7" s="94"/>
      <c r="G7" s="94"/>
      <c r="H7" s="94"/>
      <c r="I7" s="94"/>
      <c r="J7" s="94"/>
      <c r="L7" s="94"/>
      <c r="M7" s="192"/>
      <c r="N7" s="192" t="s">
        <v>211</v>
      </c>
      <c r="O7" s="192"/>
      <c r="P7" s="192">
        <v>3</v>
      </c>
      <c r="Q7" s="94"/>
      <c r="V7" s="94"/>
      <c r="Y7" s="94"/>
    </row>
    <row r="8" spans="1:121" ht="15" customHeight="1">
      <c r="A8" s="94"/>
      <c r="B8" s="107" t="s">
        <v>29</v>
      </c>
      <c r="C8" s="107"/>
      <c r="D8" s="107">
        <f>PV_Module!G1</f>
        <v>2025</v>
      </c>
      <c r="E8" s="107">
        <f>D8</f>
        <v>2025</v>
      </c>
      <c r="F8" s="94"/>
      <c r="G8" s="94"/>
      <c r="H8" s="94"/>
      <c r="I8" s="94"/>
      <c r="J8" s="94"/>
      <c r="L8" s="94"/>
      <c r="M8" s="192"/>
      <c r="N8" s="192" t="s">
        <v>29</v>
      </c>
      <c r="O8" s="192"/>
      <c r="P8" s="192">
        <v>4</v>
      </c>
      <c r="Q8" s="94"/>
      <c r="V8" s="94"/>
      <c r="Y8" s="94"/>
    </row>
    <row r="9" spans="1:121">
      <c r="A9" s="94"/>
      <c r="B9" s="110" t="s">
        <v>212</v>
      </c>
      <c r="C9" s="110"/>
      <c r="D9" s="112" t="str">
        <f>Sprache</f>
        <v>Deutsch</v>
      </c>
      <c r="E9" s="113" t="str">
        <f>D9</f>
        <v>Deutsch</v>
      </c>
      <c r="F9" s="94"/>
      <c r="G9" s="94"/>
      <c r="H9" s="94"/>
      <c r="I9" s="94"/>
      <c r="J9" s="94"/>
      <c r="L9" s="94"/>
      <c r="M9" s="192" t="s">
        <v>296</v>
      </c>
      <c r="N9" s="192" t="s">
        <v>297</v>
      </c>
      <c r="O9" s="192"/>
      <c r="P9" s="192">
        <v>5</v>
      </c>
      <c r="Q9" s="94"/>
      <c r="V9" s="94"/>
      <c r="Y9" s="94"/>
    </row>
    <row r="10" spans="1:121">
      <c r="A10" s="94"/>
      <c r="B10" s="107" t="s">
        <v>37</v>
      </c>
      <c r="C10" s="107"/>
      <c r="D10" s="107">
        <f>PV_Module!B4</f>
        <v>0</v>
      </c>
      <c r="E10" s="114" t="str">
        <f>IF(D10=0,"-",D10)</f>
        <v>-</v>
      </c>
      <c r="F10" s="94"/>
      <c r="G10" s="94"/>
      <c r="H10" s="94"/>
      <c r="I10" s="94"/>
      <c r="J10" s="94"/>
      <c r="L10" s="94"/>
      <c r="M10" s="192"/>
      <c r="N10" s="192" t="s">
        <v>37</v>
      </c>
      <c r="O10" s="192"/>
      <c r="P10" s="192">
        <v>6</v>
      </c>
      <c r="Q10" s="94"/>
      <c r="V10" s="94"/>
      <c r="Y10" s="94"/>
    </row>
    <row r="11" spans="1:121">
      <c r="A11" s="94"/>
      <c r="B11" s="115" t="s">
        <v>38</v>
      </c>
      <c r="C11" s="115"/>
      <c r="D11" s="115">
        <f>PV_Module!B5</f>
        <v>0</v>
      </c>
      <c r="E11" s="116" t="str">
        <f t="shared" ref="E11:E15" si="0">IF(D11=0,"-",D11)</f>
        <v>-</v>
      </c>
      <c r="F11" s="94"/>
      <c r="G11" s="94"/>
      <c r="H11" s="94"/>
      <c r="I11" s="94"/>
      <c r="J11" s="94"/>
      <c r="L11" s="94"/>
      <c r="M11" s="192"/>
      <c r="N11" s="192" t="s">
        <v>38</v>
      </c>
      <c r="O11" s="192"/>
      <c r="P11" s="192">
        <v>7</v>
      </c>
      <c r="Q11" s="94"/>
      <c r="V11" s="94"/>
      <c r="Y11" s="94"/>
    </row>
    <row r="12" spans="1:121">
      <c r="A12" s="94"/>
      <c r="B12" s="115" t="s">
        <v>3</v>
      </c>
      <c r="C12" s="115"/>
      <c r="D12" s="115">
        <f>PV_Module!B6</f>
        <v>0</v>
      </c>
      <c r="E12" s="116" t="str">
        <f t="shared" si="0"/>
        <v>-</v>
      </c>
      <c r="F12" s="94"/>
      <c r="G12" s="94"/>
      <c r="H12" s="94"/>
      <c r="I12" s="94"/>
      <c r="J12" s="94"/>
      <c r="L12" s="94"/>
      <c r="M12" s="192"/>
      <c r="N12" s="192" t="s">
        <v>3</v>
      </c>
      <c r="O12" s="192"/>
      <c r="P12" s="192">
        <v>8</v>
      </c>
      <c r="Q12" s="94"/>
      <c r="V12" s="94"/>
      <c r="Y12" s="94"/>
    </row>
    <row r="13" spans="1:121">
      <c r="A13" s="94"/>
      <c r="B13" s="115" t="s">
        <v>4</v>
      </c>
      <c r="C13" s="115"/>
      <c r="D13" s="115">
        <f>PV_Module!B7</f>
        <v>0</v>
      </c>
      <c r="E13" s="116" t="str">
        <f t="shared" si="0"/>
        <v>-</v>
      </c>
      <c r="F13" s="94"/>
      <c r="G13" s="94"/>
      <c r="H13" s="94"/>
      <c r="I13" s="94"/>
      <c r="J13" s="94"/>
      <c r="L13" s="94"/>
      <c r="M13" s="192"/>
      <c r="N13" s="192" t="s">
        <v>4</v>
      </c>
      <c r="O13" s="192"/>
      <c r="P13" s="192">
        <v>9</v>
      </c>
      <c r="Q13" s="94"/>
      <c r="V13" s="94"/>
      <c r="Y13" s="94"/>
    </row>
    <row r="14" spans="1:121">
      <c r="A14" s="94"/>
      <c r="B14" s="115" t="s">
        <v>39</v>
      </c>
      <c r="C14" s="115"/>
      <c r="D14" s="115">
        <f>PV_Module!B8</f>
        <v>0</v>
      </c>
      <c r="E14" s="116" t="str">
        <f t="shared" si="0"/>
        <v>-</v>
      </c>
      <c r="F14" s="94"/>
      <c r="G14" s="94"/>
      <c r="H14" s="94"/>
      <c r="I14" s="94"/>
      <c r="J14" s="94"/>
      <c r="L14" s="94"/>
      <c r="M14" s="192"/>
      <c r="N14" s="192" t="s">
        <v>39</v>
      </c>
      <c r="O14" s="192"/>
      <c r="P14" s="192">
        <v>10</v>
      </c>
      <c r="Q14" s="94"/>
      <c r="V14" s="94"/>
      <c r="Y14" s="94"/>
    </row>
    <row r="15" spans="1:121">
      <c r="A15" s="94"/>
      <c r="B15" s="117" t="s">
        <v>35</v>
      </c>
      <c r="C15" s="117"/>
      <c r="D15" s="117">
        <f>PV_Module!B9</f>
        <v>0</v>
      </c>
      <c r="E15" s="118" t="str">
        <f t="shared" si="0"/>
        <v>-</v>
      </c>
      <c r="F15" s="94"/>
      <c r="G15" s="94"/>
      <c r="H15" s="94"/>
      <c r="I15" s="94"/>
      <c r="J15" s="94"/>
      <c r="L15" s="94"/>
      <c r="M15" s="192"/>
      <c r="N15" s="192" t="s">
        <v>35</v>
      </c>
      <c r="O15" s="192"/>
      <c r="P15" s="192">
        <v>11</v>
      </c>
      <c r="Q15" s="94"/>
      <c r="V15" s="94"/>
      <c r="Y15" s="94"/>
    </row>
    <row r="16" spans="1:121">
      <c r="A16" s="94"/>
      <c r="B16" s="119" t="s">
        <v>215</v>
      </c>
      <c r="C16" s="119"/>
      <c r="D16" s="120" t="b">
        <v>0</v>
      </c>
      <c r="E16" s="120">
        <f>IF(D16,1,0)</f>
        <v>0</v>
      </c>
      <c r="F16" s="94"/>
      <c r="G16" s="94"/>
      <c r="H16" s="121"/>
      <c r="I16" s="121"/>
      <c r="J16" s="94"/>
      <c r="L16" s="94"/>
      <c r="M16" s="192"/>
      <c r="N16" s="192" t="s">
        <v>298</v>
      </c>
      <c r="O16" s="192"/>
      <c r="P16" s="192">
        <v>12</v>
      </c>
      <c r="Q16" s="94"/>
      <c r="V16" s="94"/>
      <c r="Y16" s="94"/>
    </row>
    <row r="17" spans="1:25">
      <c r="A17" s="94"/>
      <c r="B17" s="107" t="s">
        <v>0</v>
      </c>
      <c r="C17" s="107"/>
      <c r="D17" s="122" t="b">
        <v>0</v>
      </c>
      <c r="E17" s="122">
        <f t="shared" ref="E17:E21" si="1">IF(D17,1,0)</f>
        <v>0</v>
      </c>
      <c r="F17" s="94"/>
      <c r="G17" s="94"/>
      <c r="H17" s="94"/>
      <c r="I17" s="94"/>
      <c r="J17" s="94"/>
      <c r="L17" s="94"/>
      <c r="M17" s="192"/>
      <c r="N17" s="192" t="s">
        <v>299</v>
      </c>
      <c r="O17" s="192"/>
      <c r="P17" s="192">
        <v>13</v>
      </c>
      <c r="Q17" s="94"/>
      <c r="V17" s="94"/>
      <c r="Y17" s="94"/>
    </row>
    <row r="18" spans="1:25">
      <c r="A18" s="94"/>
      <c r="B18" s="115" t="s">
        <v>1</v>
      </c>
      <c r="C18" s="115"/>
      <c r="D18" s="123" t="b">
        <v>0</v>
      </c>
      <c r="E18" s="123">
        <f t="shared" si="1"/>
        <v>0</v>
      </c>
      <c r="F18" s="94"/>
      <c r="G18" s="94"/>
      <c r="H18" s="94"/>
      <c r="I18" s="94"/>
      <c r="J18" s="94"/>
      <c r="L18" s="94"/>
      <c r="M18" s="192"/>
      <c r="N18" s="192" t="s">
        <v>300</v>
      </c>
      <c r="O18" s="192"/>
      <c r="P18" s="192">
        <v>14</v>
      </c>
      <c r="Q18" s="94"/>
      <c r="V18" s="94"/>
      <c r="Y18" s="94"/>
    </row>
    <row r="19" spans="1:25">
      <c r="A19" s="94"/>
      <c r="B19" s="115" t="s">
        <v>216</v>
      </c>
      <c r="C19" s="115"/>
      <c r="D19" s="123" t="b">
        <v>0</v>
      </c>
      <c r="E19" s="123">
        <f t="shared" si="1"/>
        <v>0</v>
      </c>
      <c r="F19" s="94"/>
      <c r="G19" s="94"/>
      <c r="H19" s="94"/>
      <c r="I19" s="94"/>
      <c r="J19" s="94"/>
      <c r="L19" s="94"/>
      <c r="M19" s="192"/>
      <c r="N19" s="192" t="s">
        <v>301</v>
      </c>
      <c r="O19" s="192"/>
      <c r="P19" s="192">
        <v>15</v>
      </c>
      <c r="Q19" s="94"/>
      <c r="V19" s="94"/>
      <c r="Y19" s="94"/>
    </row>
    <row r="20" spans="1:25" ht="12.75">
      <c r="A20" s="94"/>
      <c r="B20" s="115" t="s">
        <v>111</v>
      </c>
      <c r="C20" s="115"/>
      <c r="D20" s="123" t="b">
        <v>0</v>
      </c>
      <c r="E20" s="123">
        <f t="shared" si="1"/>
        <v>0</v>
      </c>
      <c r="F20" s="94"/>
      <c r="G20" s="94"/>
      <c r="H20" s="121"/>
      <c r="I20" s="121"/>
      <c r="J20" s="94"/>
      <c r="L20" s="94"/>
      <c r="M20" s="192"/>
      <c r="N20" s="192" t="s">
        <v>302</v>
      </c>
      <c r="O20" s="192"/>
      <c r="P20" s="192">
        <v>16</v>
      </c>
      <c r="Q20" s="94"/>
      <c r="R20" s="94"/>
      <c r="S20" s="94"/>
      <c r="T20" s="94"/>
      <c r="U20" s="94"/>
      <c r="V20" s="94"/>
      <c r="W20" s="96"/>
      <c r="Y20" s="94"/>
    </row>
    <row r="21" spans="1:25">
      <c r="A21" s="94"/>
      <c r="B21" s="110" t="s">
        <v>5</v>
      </c>
      <c r="C21" s="110"/>
      <c r="D21" s="124" t="b">
        <v>0</v>
      </c>
      <c r="E21" s="124">
        <f t="shared" si="1"/>
        <v>0</v>
      </c>
      <c r="F21" s="94"/>
      <c r="G21" s="94"/>
      <c r="H21" s="94"/>
      <c r="I21" s="94"/>
      <c r="J21" s="94"/>
      <c r="L21" s="94"/>
      <c r="M21" s="192"/>
      <c r="N21" s="192" t="s">
        <v>5</v>
      </c>
      <c r="O21" s="192"/>
      <c r="P21" s="192">
        <v>17</v>
      </c>
      <c r="Q21" s="94"/>
      <c r="R21" s="94"/>
      <c r="S21" s="94"/>
      <c r="T21" s="94"/>
      <c r="U21" s="94"/>
      <c r="V21" s="94"/>
      <c r="Y21" s="94"/>
    </row>
    <row r="22" spans="1:25">
      <c r="A22" s="94"/>
      <c r="B22" s="107" t="s">
        <v>15</v>
      </c>
      <c r="C22" s="107"/>
      <c r="D22" s="122"/>
      <c r="E22" s="125"/>
      <c r="F22" s="94"/>
      <c r="G22" s="94"/>
      <c r="H22" s="94"/>
      <c r="I22" s="94"/>
      <c r="J22" s="94"/>
      <c r="L22" s="94"/>
      <c r="M22" s="192" t="s">
        <v>303</v>
      </c>
      <c r="N22" s="192" t="s">
        <v>15</v>
      </c>
      <c r="O22" s="192"/>
      <c r="P22" s="192">
        <v>18</v>
      </c>
      <c r="Q22" s="94"/>
      <c r="R22" s="94"/>
      <c r="S22" s="94"/>
      <c r="T22" s="94"/>
      <c r="U22" s="94"/>
      <c r="V22" s="94"/>
      <c r="Y22" s="94"/>
    </row>
    <row r="23" spans="1:25">
      <c r="A23" s="94"/>
      <c r="B23" s="115" t="s">
        <v>217</v>
      </c>
      <c r="C23" s="115"/>
      <c r="D23" s="123"/>
      <c r="E23" s="116" t="s">
        <v>407</v>
      </c>
      <c r="F23" s="94"/>
      <c r="G23" s="94"/>
      <c r="H23" s="94"/>
      <c r="I23" s="94"/>
      <c r="J23" s="94"/>
      <c r="L23" s="94"/>
      <c r="M23" s="192"/>
      <c r="N23" s="192" t="s">
        <v>304</v>
      </c>
      <c r="O23" s="192"/>
      <c r="P23" s="192">
        <v>19</v>
      </c>
      <c r="Q23" s="94"/>
      <c r="R23" s="94"/>
      <c r="S23" s="94"/>
      <c r="T23" s="94"/>
      <c r="U23" s="94"/>
      <c r="V23" s="94"/>
      <c r="Y23" s="94"/>
    </row>
    <row r="24" spans="1:25">
      <c r="A24" s="94"/>
      <c r="B24" s="115" t="s">
        <v>218</v>
      </c>
      <c r="C24" s="115"/>
      <c r="D24" s="126"/>
      <c r="E24" s="127"/>
      <c r="F24" s="94"/>
      <c r="G24" s="94"/>
      <c r="H24" s="94"/>
      <c r="I24" s="94"/>
      <c r="J24" s="94"/>
      <c r="L24" s="94"/>
      <c r="M24" s="192"/>
      <c r="N24" s="192" t="s">
        <v>218</v>
      </c>
      <c r="O24" s="192"/>
      <c r="P24" s="192">
        <v>20</v>
      </c>
      <c r="Q24" s="94"/>
      <c r="R24" s="94"/>
      <c r="S24" s="94"/>
      <c r="T24" s="94"/>
      <c r="U24" s="94"/>
      <c r="V24" s="94"/>
      <c r="Y24" s="94"/>
    </row>
    <row r="25" spans="1:25">
      <c r="A25" s="94"/>
      <c r="B25" s="115" t="s">
        <v>219</v>
      </c>
      <c r="C25" s="115"/>
      <c r="D25" s="116">
        <f ca="1">NOW()</f>
        <v>46002.734746875001</v>
      </c>
      <c r="E25" s="116">
        <f ca="1">D25</f>
        <v>46002.734746875001</v>
      </c>
      <c r="F25" s="94"/>
      <c r="G25" s="94"/>
      <c r="H25" s="94"/>
      <c r="I25" s="94"/>
      <c r="J25" s="94"/>
      <c r="L25" s="94"/>
      <c r="M25" s="192"/>
      <c r="N25" s="192" t="s">
        <v>219</v>
      </c>
      <c r="O25" s="192"/>
      <c r="P25" s="192">
        <v>21</v>
      </c>
      <c r="Q25" s="94"/>
      <c r="R25" s="94"/>
      <c r="S25" s="94"/>
      <c r="T25" s="94"/>
      <c r="U25" s="94"/>
      <c r="V25" s="94"/>
      <c r="Y25" s="94"/>
    </row>
    <row r="26" spans="1:25">
      <c r="A26" s="94"/>
      <c r="B26" s="110" t="s">
        <v>213</v>
      </c>
      <c r="C26" s="110"/>
      <c r="D26" s="124"/>
      <c r="E26" s="113" t="s">
        <v>264</v>
      </c>
      <c r="F26" s="94"/>
      <c r="G26" s="94"/>
      <c r="H26" s="94"/>
      <c r="I26" s="94"/>
      <c r="J26" s="94"/>
      <c r="L26" s="94"/>
      <c r="M26" s="192"/>
      <c r="N26" s="192" t="s">
        <v>305</v>
      </c>
      <c r="O26" s="192"/>
      <c r="P26" s="192">
        <v>22</v>
      </c>
      <c r="Q26" s="94"/>
      <c r="R26" s="94"/>
      <c r="S26" s="94"/>
      <c r="T26" s="94"/>
      <c r="U26" s="94"/>
      <c r="V26" s="94"/>
      <c r="Y26" s="94"/>
    </row>
    <row r="27" spans="1:25" ht="34.5" customHeight="1">
      <c r="A27" s="128"/>
      <c r="B27" s="129" t="s">
        <v>221</v>
      </c>
      <c r="C27" s="129"/>
      <c r="D27" s="130" t="str">
        <f>PV_Module!E49&amp;" // "&amp;PV_Module!E50&amp;" // "&amp;PV_Module!E51&amp;" // "&amp;PV_Module!E52&amp;" // "&amp;PV_Module!E53</f>
        <v xml:space="preserve"> //  //  //  // </v>
      </c>
      <c r="E27" s="203" t="str">
        <f>D27</f>
        <v xml:space="preserve"> //  //  //  // </v>
      </c>
      <c r="F27" s="94"/>
      <c r="G27" s="94"/>
      <c r="H27" s="94"/>
      <c r="I27" s="94"/>
      <c r="J27" s="94"/>
      <c r="L27" s="94"/>
      <c r="M27" s="192"/>
      <c r="N27" s="192"/>
      <c r="O27" s="192"/>
      <c r="P27" s="192">
        <v>23</v>
      </c>
      <c r="Q27" s="94"/>
      <c r="R27" s="94"/>
      <c r="S27" s="94"/>
      <c r="T27" s="94"/>
      <c r="U27" s="94"/>
      <c r="V27" s="94"/>
      <c r="Y27" s="94"/>
    </row>
    <row r="28" spans="1:25" ht="12">
      <c r="A28" s="229" t="s">
        <v>222</v>
      </c>
      <c r="B28" s="107" t="s">
        <v>40</v>
      </c>
      <c r="C28" s="107" t="s">
        <v>223</v>
      </c>
      <c r="D28" s="131">
        <f>PV_Module!B17</f>
        <v>0</v>
      </c>
      <c r="E28" s="131">
        <f>D28</f>
        <v>0</v>
      </c>
      <c r="F28" s="94"/>
      <c r="G28" s="94"/>
      <c r="H28" s="94"/>
      <c r="I28" s="94"/>
      <c r="J28" s="94"/>
      <c r="L28" s="94"/>
      <c r="M28" s="192" t="s">
        <v>222</v>
      </c>
      <c r="N28" s="192" t="s">
        <v>40</v>
      </c>
      <c r="O28" s="192" t="s">
        <v>223</v>
      </c>
      <c r="P28" s="192">
        <v>24</v>
      </c>
      <c r="Q28" s="94"/>
      <c r="R28" s="94"/>
      <c r="S28" s="94"/>
      <c r="T28" s="94"/>
      <c r="U28" s="94"/>
      <c r="V28" s="94"/>
      <c r="W28" s="96"/>
      <c r="Y28" s="94"/>
    </row>
    <row r="29" spans="1:25" ht="12.75" customHeight="1">
      <c r="A29" s="230"/>
      <c r="B29" s="115" t="s">
        <v>6</v>
      </c>
      <c r="C29" s="115" t="s">
        <v>223</v>
      </c>
      <c r="D29" s="132">
        <f>PV_Module!B16</f>
        <v>0</v>
      </c>
      <c r="E29" s="132">
        <f t="shared" ref="E29:E97" si="2">D29</f>
        <v>0</v>
      </c>
      <c r="F29" s="94"/>
      <c r="G29" s="94"/>
      <c r="H29" s="94"/>
      <c r="I29" s="94"/>
      <c r="J29" s="94"/>
      <c r="L29" s="94"/>
      <c r="M29" s="192"/>
      <c r="N29" s="192" t="s">
        <v>6</v>
      </c>
      <c r="O29" s="192" t="s">
        <v>223</v>
      </c>
      <c r="P29" s="192">
        <v>25</v>
      </c>
      <c r="Q29" s="94"/>
      <c r="R29" s="94"/>
      <c r="S29" s="94"/>
      <c r="T29" s="94"/>
      <c r="U29" s="94"/>
      <c r="V29" s="94"/>
      <c r="W29" s="96"/>
      <c r="Y29" s="94"/>
    </row>
    <row r="30" spans="1:25" ht="12">
      <c r="A30" s="230"/>
      <c r="B30" s="115" t="s">
        <v>41</v>
      </c>
      <c r="C30" s="115" t="s">
        <v>223</v>
      </c>
      <c r="D30" s="132">
        <f>PV_Module!B18</f>
        <v>0</v>
      </c>
      <c r="E30" s="132">
        <f t="shared" si="2"/>
        <v>0</v>
      </c>
      <c r="F30" s="94"/>
      <c r="G30" s="94"/>
      <c r="H30" s="94"/>
      <c r="I30" s="94"/>
      <c r="J30" s="94"/>
      <c r="L30" s="94"/>
      <c r="M30" s="192"/>
      <c r="N30" s="192" t="s">
        <v>41</v>
      </c>
      <c r="O30" s="192" t="s">
        <v>223</v>
      </c>
      <c r="P30" s="192">
        <v>26</v>
      </c>
      <c r="Q30" s="94"/>
      <c r="R30" s="94"/>
      <c r="S30" s="94"/>
      <c r="T30" s="94"/>
      <c r="U30" s="94"/>
      <c r="V30" s="94"/>
      <c r="W30" s="96"/>
      <c r="Y30" s="94"/>
    </row>
    <row r="31" spans="1:25" ht="12">
      <c r="A31" s="230"/>
      <c r="B31" s="133" t="s">
        <v>8</v>
      </c>
      <c r="C31" s="133" t="s">
        <v>223</v>
      </c>
      <c r="D31" s="134">
        <f>PV_Module!B19</f>
        <v>0</v>
      </c>
      <c r="E31" s="134">
        <f t="shared" si="2"/>
        <v>0</v>
      </c>
      <c r="F31" s="94"/>
      <c r="G31" s="94"/>
      <c r="H31" s="94"/>
      <c r="I31" s="94"/>
      <c r="J31" s="94"/>
      <c r="L31" s="94"/>
      <c r="M31" s="192"/>
      <c r="N31" s="192" t="s">
        <v>8</v>
      </c>
      <c r="O31" s="192" t="s">
        <v>223</v>
      </c>
      <c r="P31" s="192">
        <v>27</v>
      </c>
      <c r="Q31" s="94"/>
      <c r="R31" s="94"/>
      <c r="S31" s="94"/>
      <c r="T31" s="94"/>
      <c r="U31" s="94"/>
      <c r="V31" s="94"/>
      <c r="W31" s="96"/>
      <c r="Y31" s="94"/>
    </row>
    <row r="32" spans="1:25" ht="12">
      <c r="A32" s="230"/>
      <c r="B32" s="115" t="s">
        <v>224</v>
      </c>
      <c r="C32" s="115" t="s">
        <v>223</v>
      </c>
      <c r="D32" s="132">
        <f>PV_Module!B20</f>
        <v>0</v>
      </c>
      <c r="E32" s="132">
        <f t="shared" si="2"/>
        <v>0</v>
      </c>
      <c r="F32" s="94"/>
      <c r="G32" s="94"/>
      <c r="H32" s="94"/>
      <c r="I32" s="94"/>
      <c r="J32" s="94"/>
      <c r="L32" s="94"/>
      <c r="M32" s="192"/>
      <c r="N32" s="192" t="s">
        <v>224</v>
      </c>
      <c r="O32" s="192" t="s">
        <v>223</v>
      </c>
      <c r="P32" s="192">
        <v>28</v>
      </c>
      <c r="Q32" s="94"/>
      <c r="R32" s="94"/>
      <c r="S32" s="94"/>
      <c r="T32" s="94"/>
      <c r="U32" s="94"/>
      <c r="V32" s="94"/>
      <c r="W32" s="96"/>
      <c r="Y32" s="94"/>
    </row>
    <row r="33" spans="1:25" ht="12">
      <c r="A33" s="230"/>
      <c r="B33" s="135" t="s">
        <v>225</v>
      </c>
      <c r="C33" s="110" t="s">
        <v>223</v>
      </c>
      <c r="D33" s="136">
        <f>PV_Module!B21</f>
        <v>0</v>
      </c>
      <c r="E33" s="136">
        <f t="shared" si="2"/>
        <v>0</v>
      </c>
      <c r="F33" s="94"/>
      <c r="G33" s="94"/>
      <c r="H33" s="94"/>
      <c r="I33" s="94"/>
      <c r="J33" s="94"/>
      <c r="L33" s="94"/>
      <c r="M33" s="192"/>
      <c r="N33" s="192" t="s">
        <v>225</v>
      </c>
      <c r="O33" s="192" t="s">
        <v>223</v>
      </c>
      <c r="P33" s="192">
        <v>29</v>
      </c>
      <c r="Q33" s="94"/>
      <c r="R33" s="94"/>
      <c r="S33" s="94"/>
      <c r="T33" s="94"/>
      <c r="U33" s="94"/>
      <c r="V33" s="94"/>
      <c r="W33" s="96"/>
      <c r="Y33" s="94"/>
    </row>
    <row r="34" spans="1:25" ht="12" customHeight="1">
      <c r="A34" s="229" t="s">
        <v>226</v>
      </c>
      <c r="B34" s="107" t="s">
        <v>42</v>
      </c>
      <c r="C34" s="107" t="s">
        <v>223</v>
      </c>
      <c r="D34" s="131">
        <f>PV_Module!G16</f>
        <v>0</v>
      </c>
      <c r="E34" s="131">
        <f>D34</f>
        <v>0</v>
      </c>
      <c r="F34" s="94"/>
      <c r="G34" s="94"/>
      <c r="H34" s="94"/>
      <c r="I34" s="94"/>
      <c r="J34" s="94"/>
      <c r="L34" s="94"/>
      <c r="M34" s="192" t="s">
        <v>226</v>
      </c>
      <c r="N34" s="192" t="s">
        <v>42</v>
      </c>
      <c r="O34" s="192" t="s">
        <v>223</v>
      </c>
      <c r="P34" s="192">
        <v>30</v>
      </c>
      <c r="Q34" s="94"/>
      <c r="R34" s="94"/>
      <c r="S34" s="94"/>
      <c r="T34" s="94"/>
      <c r="U34" s="94"/>
      <c r="V34" s="94"/>
      <c r="W34" s="96"/>
      <c r="Y34" s="94"/>
    </row>
    <row r="35" spans="1:25" ht="12">
      <c r="A35" s="230"/>
      <c r="B35" s="115" t="s">
        <v>227</v>
      </c>
      <c r="C35" s="115" t="s">
        <v>223</v>
      </c>
      <c r="D35" s="132">
        <f>PV_Module!G17</f>
        <v>0</v>
      </c>
      <c r="E35" s="132">
        <f t="shared" si="2"/>
        <v>0</v>
      </c>
      <c r="F35" s="94"/>
      <c r="G35" s="94"/>
      <c r="H35" s="94"/>
      <c r="I35" s="94"/>
      <c r="J35" s="94"/>
      <c r="L35" s="94"/>
      <c r="M35" s="192"/>
      <c r="N35" s="192" t="s">
        <v>227</v>
      </c>
      <c r="O35" s="192" t="s">
        <v>223</v>
      </c>
      <c r="P35" s="192">
        <v>31</v>
      </c>
      <c r="Q35" s="94"/>
      <c r="R35" s="94"/>
      <c r="S35" s="94"/>
      <c r="T35" s="94"/>
      <c r="U35" s="94"/>
      <c r="V35" s="94"/>
      <c r="W35" s="96"/>
      <c r="Y35" s="94"/>
    </row>
    <row r="36" spans="1:25" ht="12">
      <c r="A36" s="230"/>
      <c r="B36" s="115" t="s">
        <v>228</v>
      </c>
      <c r="C36" s="115" t="s">
        <v>223</v>
      </c>
      <c r="D36" s="132">
        <f>PV_Module!G18</f>
        <v>0</v>
      </c>
      <c r="E36" s="132">
        <f t="shared" si="2"/>
        <v>0</v>
      </c>
      <c r="F36" s="94"/>
      <c r="G36" s="94"/>
      <c r="H36" s="94"/>
      <c r="I36" s="94"/>
      <c r="J36" s="94"/>
      <c r="L36" s="94"/>
      <c r="M36" s="192"/>
      <c r="N36" s="192" t="s">
        <v>228</v>
      </c>
      <c r="O36" s="192" t="s">
        <v>223</v>
      </c>
      <c r="P36" s="192">
        <v>32</v>
      </c>
      <c r="Q36" s="94"/>
      <c r="R36" s="94"/>
      <c r="S36" s="94"/>
      <c r="T36" s="94"/>
      <c r="U36" s="94"/>
      <c r="V36" s="94"/>
      <c r="W36" s="96"/>
      <c r="Y36" s="94"/>
    </row>
    <row r="37" spans="1:25" ht="12">
      <c r="A37" s="231"/>
      <c r="B37" s="137" t="s">
        <v>225</v>
      </c>
      <c r="C37" s="117" t="s">
        <v>223</v>
      </c>
      <c r="D37" s="138">
        <f>PV_Module!G19</f>
        <v>0</v>
      </c>
      <c r="E37" s="138">
        <f t="shared" si="2"/>
        <v>0</v>
      </c>
      <c r="F37" s="94"/>
      <c r="G37" s="94"/>
      <c r="H37" s="94"/>
      <c r="I37" s="139"/>
      <c r="J37" s="94"/>
      <c r="L37" s="94"/>
      <c r="M37" s="192"/>
      <c r="N37" s="192" t="s">
        <v>225</v>
      </c>
      <c r="O37" s="192" t="s">
        <v>223</v>
      </c>
      <c r="P37" s="192">
        <v>33</v>
      </c>
      <c r="Q37" s="94"/>
      <c r="R37" s="94"/>
      <c r="S37" s="94"/>
      <c r="T37" s="94"/>
      <c r="U37" s="94"/>
      <c r="V37" s="94"/>
      <c r="W37" s="96"/>
      <c r="Y37" s="94"/>
    </row>
    <row r="38" spans="1:25" ht="12">
      <c r="A38" s="229" t="s">
        <v>229</v>
      </c>
      <c r="B38" s="140" t="s">
        <v>230</v>
      </c>
      <c r="C38" s="140"/>
      <c r="D38" s="141">
        <f>SUM(D39:D49)</f>
        <v>0</v>
      </c>
      <c r="E38" s="141">
        <f t="shared" si="2"/>
        <v>0</v>
      </c>
      <c r="F38" s="94"/>
      <c r="G38" s="94"/>
      <c r="H38" s="142"/>
      <c r="I38" s="139"/>
      <c r="J38" s="94"/>
      <c r="L38" s="94"/>
      <c r="M38" s="192" t="s">
        <v>229</v>
      </c>
      <c r="N38" s="192" t="s">
        <v>230</v>
      </c>
      <c r="O38" s="192" t="s">
        <v>223</v>
      </c>
      <c r="P38" s="192">
        <v>34</v>
      </c>
      <c r="Q38" s="94"/>
      <c r="R38" s="94"/>
      <c r="S38" s="94"/>
      <c r="T38" s="94"/>
      <c r="U38" s="94"/>
      <c r="V38" s="94"/>
      <c r="W38" s="96"/>
      <c r="Y38" s="94"/>
    </row>
    <row r="39" spans="1:25" ht="12.75" customHeight="1">
      <c r="A39" s="230"/>
      <c r="B39" s="143" t="s">
        <v>231</v>
      </c>
      <c r="C39" s="143" t="s">
        <v>223</v>
      </c>
      <c r="D39" s="144">
        <f>PV_Module!B28</f>
        <v>0</v>
      </c>
      <c r="E39" s="144">
        <f t="shared" si="2"/>
        <v>0</v>
      </c>
      <c r="F39" s="94"/>
      <c r="G39" s="94"/>
      <c r="H39" s="94"/>
      <c r="I39" s="139"/>
      <c r="J39" s="94"/>
      <c r="L39" s="94"/>
      <c r="M39" s="192"/>
      <c r="N39" s="192" t="s">
        <v>231</v>
      </c>
      <c r="O39" s="192" t="s">
        <v>223</v>
      </c>
      <c r="P39" s="192">
        <v>35</v>
      </c>
      <c r="Q39" s="94"/>
      <c r="R39" s="94"/>
      <c r="S39" s="94"/>
      <c r="T39" s="94"/>
      <c r="U39" s="94"/>
      <c r="V39" s="94"/>
      <c r="W39" s="96"/>
      <c r="Y39" s="94"/>
    </row>
    <row r="40" spans="1:25" ht="14.25" customHeight="1">
      <c r="A40" s="230"/>
      <c r="B40" s="143" t="s">
        <v>232</v>
      </c>
      <c r="C40" s="143" t="s">
        <v>223</v>
      </c>
      <c r="D40" s="144">
        <f>PV_Module!B29</f>
        <v>0</v>
      </c>
      <c r="E40" s="144">
        <f t="shared" si="2"/>
        <v>0</v>
      </c>
      <c r="F40" s="94"/>
      <c r="G40" s="94"/>
      <c r="H40" s="94"/>
      <c r="I40" s="139"/>
      <c r="J40" s="94"/>
      <c r="L40" s="94"/>
      <c r="M40" s="192"/>
      <c r="N40" s="192" t="s">
        <v>232</v>
      </c>
      <c r="O40" s="192" t="s">
        <v>223</v>
      </c>
      <c r="P40" s="192">
        <v>36</v>
      </c>
      <c r="Q40" s="94"/>
      <c r="R40" s="94"/>
      <c r="S40" s="94"/>
      <c r="T40" s="94"/>
      <c r="U40" s="94"/>
      <c r="V40" s="94"/>
      <c r="Y40" s="94"/>
    </row>
    <row r="41" spans="1:25">
      <c r="A41" s="230"/>
      <c r="B41" s="143" t="s">
        <v>233</v>
      </c>
      <c r="C41" s="143" t="s">
        <v>223</v>
      </c>
      <c r="D41" s="144">
        <f>PV_Module!B30</f>
        <v>0</v>
      </c>
      <c r="E41" s="144">
        <f t="shared" si="2"/>
        <v>0</v>
      </c>
      <c r="F41" s="94"/>
      <c r="G41" s="94"/>
      <c r="H41" s="232"/>
      <c r="I41" s="139"/>
      <c r="J41" s="94"/>
      <c r="L41" s="94"/>
      <c r="M41" s="192"/>
      <c r="N41" s="192" t="s">
        <v>233</v>
      </c>
      <c r="O41" s="192" t="s">
        <v>223</v>
      </c>
      <c r="P41" s="192">
        <v>37</v>
      </c>
      <c r="Q41" s="94"/>
      <c r="R41" s="94"/>
      <c r="S41" s="94"/>
      <c r="T41" s="94"/>
      <c r="U41" s="94"/>
      <c r="V41" s="94"/>
      <c r="Y41" s="94"/>
    </row>
    <row r="42" spans="1:25">
      <c r="A42" s="230"/>
      <c r="B42" s="143" t="s">
        <v>327</v>
      </c>
      <c r="C42" s="143" t="s">
        <v>223</v>
      </c>
      <c r="D42" s="144">
        <f>PV_Module!B31</f>
        <v>0</v>
      </c>
      <c r="E42" s="144">
        <f t="shared" si="2"/>
        <v>0</v>
      </c>
      <c r="F42" s="94"/>
      <c r="G42" s="94"/>
      <c r="H42" s="232"/>
      <c r="I42" s="139"/>
      <c r="J42" s="94"/>
      <c r="L42" s="94"/>
      <c r="M42" s="192"/>
      <c r="N42" s="192" t="s">
        <v>327</v>
      </c>
      <c r="O42" s="192" t="s">
        <v>223</v>
      </c>
      <c r="P42" s="192">
        <v>38</v>
      </c>
      <c r="Q42" s="94"/>
      <c r="R42" s="94"/>
      <c r="S42" s="94"/>
      <c r="T42" s="94"/>
      <c r="U42" s="94"/>
      <c r="V42" s="94"/>
      <c r="Y42" s="94"/>
    </row>
    <row r="43" spans="1:25">
      <c r="A43" s="230"/>
      <c r="B43" s="143" t="s">
        <v>328</v>
      </c>
      <c r="C43" s="143" t="s">
        <v>223</v>
      </c>
      <c r="D43" s="144">
        <f>PV_Module!B32</f>
        <v>0</v>
      </c>
      <c r="E43" s="144">
        <f t="shared" si="2"/>
        <v>0</v>
      </c>
      <c r="F43" s="94"/>
      <c r="G43" s="94"/>
      <c r="H43" s="232"/>
      <c r="I43" s="139"/>
      <c r="J43" s="94"/>
      <c r="L43" s="94"/>
      <c r="M43" s="192"/>
      <c r="N43" s="192" t="s">
        <v>328</v>
      </c>
      <c r="O43" s="192" t="s">
        <v>223</v>
      </c>
      <c r="P43" s="192">
        <v>39</v>
      </c>
      <c r="Q43" s="94"/>
      <c r="R43" s="94"/>
      <c r="S43" s="94"/>
      <c r="T43" s="94"/>
      <c r="U43" s="94"/>
      <c r="V43" s="94"/>
      <c r="Y43" s="94"/>
    </row>
    <row r="44" spans="1:25" ht="14.25" customHeight="1">
      <c r="A44" s="230"/>
      <c r="B44" s="143" t="s">
        <v>234</v>
      </c>
      <c r="C44" s="143" t="s">
        <v>223</v>
      </c>
      <c r="D44" s="144">
        <f>PV_Module!B33</f>
        <v>0</v>
      </c>
      <c r="E44" s="144">
        <f t="shared" si="2"/>
        <v>0</v>
      </c>
      <c r="F44" s="94"/>
      <c r="G44" s="94"/>
      <c r="H44" s="232"/>
      <c r="I44" s="139"/>
      <c r="J44" s="94"/>
      <c r="L44" s="94"/>
      <c r="M44" s="192"/>
      <c r="N44" s="192" t="s">
        <v>234</v>
      </c>
      <c r="O44" s="192" t="s">
        <v>223</v>
      </c>
      <c r="P44" s="192">
        <v>40</v>
      </c>
      <c r="Q44" s="94"/>
      <c r="R44" s="94"/>
      <c r="S44" s="94"/>
      <c r="T44" s="94"/>
      <c r="U44" s="94"/>
      <c r="V44" s="94"/>
      <c r="Y44" s="94"/>
    </row>
    <row r="45" spans="1:25">
      <c r="A45" s="230"/>
      <c r="B45" s="143" t="s">
        <v>329</v>
      </c>
      <c r="C45" s="143" t="s">
        <v>223</v>
      </c>
      <c r="D45" s="144">
        <f>PV_Module!B34</f>
        <v>0</v>
      </c>
      <c r="E45" s="144">
        <f t="shared" si="2"/>
        <v>0</v>
      </c>
      <c r="F45" s="94"/>
      <c r="G45" s="94"/>
      <c r="H45" s="94"/>
      <c r="I45" s="139"/>
      <c r="J45" s="94"/>
      <c r="L45" s="94"/>
      <c r="M45" s="192"/>
      <c r="N45" s="192" t="s">
        <v>329</v>
      </c>
      <c r="O45" s="192" t="s">
        <v>223</v>
      </c>
      <c r="P45" s="192">
        <v>41</v>
      </c>
      <c r="Q45" s="94"/>
      <c r="R45" s="94"/>
      <c r="S45" s="94"/>
      <c r="T45" s="94"/>
      <c r="U45" s="94"/>
      <c r="V45" s="94"/>
      <c r="Y45" s="94"/>
    </row>
    <row r="46" spans="1:25">
      <c r="A46" s="230"/>
      <c r="B46" s="145" t="s">
        <v>330</v>
      </c>
      <c r="C46" s="143" t="s">
        <v>223</v>
      </c>
      <c r="D46" s="144">
        <f>PV_Module!B35</f>
        <v>0</v>
      </c>
      <c r="E46" s="144">
        <f t="shared" si="2"/>
        <v>0</v>
      </c>
      <c r="F46" s="94"/>
      <c r="G46" s="94"/>
      <c r="H46" s="94"/>
      <c r="I46" s="139"/>
      <c r="J46" s="94"/>
      <c r="L46" s="94"/>
      <c r="M46" s="192"/>
      <c r="N46" s="192" t="s">
        <v>330</v>
      </c>
      <c r="O46" s="192" t="s">
        <v>223</v>
      </c>
      <c r="P46" s="192">
        <v>42</v>
      </c>
      <c r="Q46" s="94"/>
      <c r="R46" s="94"/>
      <c r="S46" s="94"/>
      <c r="T46" s="94"/>
      <c r="U46" s="94"/>
      <c r="V46" s="94"/>
      <c r="Y46" s="94"/>
    </row>
    <row r="47" spans="1:25">
      <c r="A47" s="230"/>
      <c r="B47" s="145" t="s">
        <v>331</v>
      </c>
      <c r="C47" s="143" t="s">
        <v>223</v>
      </c>
      <c r="D47" s="144">
        <f>PV_Module!B36</f>
        <v>0</v>
      </c>
      <c r="E47" s="144">
        <f t="shared" si="2"/>
        <v>0</v>
      </c>
      <c r="F47" s="94"/>
      <c r="G47" s="94"/>
      <c r="H47" s="94"/>
      <c r="I47" s="139"/>
      <c r="J47" s="94"/>
      <c r="L47" s="94"/>
      <c r="M47" s="192"/>
      <c r="N47" s="192" t="s">
        <v>331</v>
      </c>
      <c r="O47" s="192" t="s">
        <v>223</v>
      </c>
      <c r="P47" s="192">
        <v>43</v>
      </c>
      <c r="Q47" s="94"/>
      <c r="R47" s="94"/>
      <c r="S47" s="94"/>
      <c r="T47" s="94"/>
      <c r="U47" s="94"/>
      <c r="V47" s="94"/>
      <c r="Y47" s="94"/>
    </row>
    <row r="48" spans="1:25">
      <c r="A48" s="230"/>
      <c r="B48" s="145" t="s">
        <v>316</v>
      </c>
      <c r="C48" s="143" t="s">
        <v>223</v>
      </c>
      <c r="D48" s="144">
        <f>PV_Module!B37</f>
        <v>0</v>
      </c>
      <c r="E48" s="144">
        <f t="shared" si="2"/>
        <v>0</v>
      </c>
      <c r="F48" s="94"/>
      <c r="G48" s="94"/>
      <c r="H48" s="94"/>
      <c r="I48" s="139"/>
      <c r="J48" s="94"/>
      <c r="L48" s="94"/>
      <c r="M48" s="192"/>
      <c r="N48" s="192" t="s">
        <v>316</v>
      </c>
      <c r="O48" s="192" t="s">
        <v>223</v>
      </c>
      <c r="P48" s="192">
        <v>44</v>
      </c>
      <c r="Q48" s="94"/>
      <c r="R48" s="94"/>
      <c r="S48" s="94"/>
      <c r="T48" s="94"/>
      <c r="U48" s="94"/>
      <c r="V48" s="94"/>
      <c r="Y48" s="94"/>
    </row>
    <row r="49" spans="1:25">
      <c r="A49" s="230"/>
      <c r="B49" s="145" t="s">
        <v>332</v>
      </c>
      <c r="C49" s="145" t="s">
        <v>223</v>
      </c>
      <c r="D49" s="146">
        <f>PV_Module!B38</f>
        <v>0</v>
      </c>
      <c r="E49" s="146">
        <f t="shared" si="2"/>
        <v>0</v>
      </c>
      <c r="F49" s="94"/>
      <c r="G49" s="94"/>
      <c r="H49" s="94"/>
      <c r="I49" s="139"/>
      <c r="J49" s="94"/>
      <c r="L49" s="94"/>
      <c r="M49" s="192"/>
      <c r="N49" s="192" t="s">
        <v>332</v>
      </c>
      <c r="O49" s="192" t="s">
        <v>223</v>
      </c>
      <c r="P49" s="192">
        <v>45</v>
      </c>
      <c r="Q49" s="94"/>
      <c r="R49" s="94"/>
      <c r="S49" s="94"/>
      <c r="T49" s="94"/>
      <c r="U49" s="94"/>
      <c r="V49" s="94"/>
      <c r="Y49" s="94"/>
    </row>
    <row r="50" spans="1:25">
      <c r="A50" s="230"/>
      <c r="B50" s="147" t="s">
        <v>235</v>
      </c>
      <c r="C50" s="147"/>
      <c r="D50" s="148">
        <f>SUM(D51:D61)</f>
        <v>0</v>
      </c>
      <c r="E50" s="148">
        <f t="shared" si="2"/>
        <v>0</v>
      </c>
      <c r="F50" s="94"/>
      <c r="G50" s="94"/>
      <c r="H50" s="94"/>
      <c r="I50" s="139"/>
      <c r="J50" s="94"/>
      <c r="L50" s="94"/>
      <c r="M50" s="192"/>
      <c r="N50" s="192" t="s">
        <v>235</v>
      </c>
      <c r="O50" s="192" t="s">
        <v>236</v>
      </c>
      <c r="P50" s="192">
        <v>46</v>
      </c>
      <c r="Q50" s="94"/>
      <c r="R50" s="94"/>
      <c r="S50" s="94"/>
      <c r="T50" s="94"/>
      <c r="U50" s="94"/>
      <c r="V50" s="94"/>
      <c r="Y50" s="94"/>
    </row>
    <row r="51" spans="1:25" ht="14.25" customHeight="1">
      <c r="A51" s="230"/>
      <c r="B51" s="143" t="s">
        <v>231</v>
      </c>
      <c r="C51" s="143" t="s">
        <v>236</v>
      </c>
      <c r="D51" s="144">
        <f>PV_Module!C28</f>
        <v>0</v>
      </c>
      <c r="E51" s="144">
        <f t="shared" si="2"/>
        <v>0</v>
      </c>
      <c r="F51" s="94"/>
      <c r="G51" s="94"/>
      <c r="H51" s="94"/>
      <c r="I51" s="139"/>
      <c r="J51" s="94"/>
      <c r="L51" s="94"/>
      <c r="M51" s="192"/>
      <c r="N51" s="192" t="s">
        <v>231</v>
      </c>
      <c r="O51" s="192" t="s">
        <v>236</v>
      </c>
      <c r="P51" s="192">
        <v>47</v>
      </c>
      <c r="Q51" s="94"/>
      <c r="R51" s="94"/>
      <c r="S51" s="94"/>
      <c r="T51" s="94"/>
      <c r="U51" s="94"/>
      <c r="V51" s="94"/>
      <c r="Y51" s="94"/>
    </row>
    <row r="52" spans="1:25">
      <c r="A52" s="230"/>
      <c r="B52" s="143" t="s">
        <v>232</v>
      </c>
      <c r="C52" s="143" t="s">
        <v>236</v>
      </c>
      <c r="D52" s="144">
        <f>PV_Module!C29</f>
        <v>0</v>
      </c>
      <c r="E52" s="144">
        <f t="shared" si="2"/>
        <v>0</v>
      </c>
      <c r="F52" s="94"/>
      <c r="G52" s="94"/>
      <c r="H52" s="94"/>
      <c r="I52" s="139"/>
      <c r="J52" s="94"/>
      <c r="L52" s="94"/>
      <c r="M52" s="192"/>
      <c r="N52" s="192" t="s">
        <v>232</v>
      </c>
      <c r="O52" s="192" t="s">
        <v>236</v>
      </c>
      <c r="P52" s="192">
        <v>48</v>
      </c>
      <c r="Q52" s="94"/>
      <c r="R52" s="94"/>
      <c r="S52" s="94"/>
      <c r="T52" s="94"/>
      <c r="U52" s="94"/>
      <c r="V52" s="94"/>
      <c r="Y52" s="94"/>
    </row>
    <row r="53" spans="1:25">
      <c r="A53" s="230"/>
      <c r="B53" s="143" t="s">
        <v>233</v>
      </c>
      <c r="C53" s="143" t="s">
        <v>236</v>
      </c>
      <c r="D53" s="144">
        <f>PV_Module!C30</f>
        <v>0</v>
      </c>
      <c r="E53" s="144">
        <f t="shared" si="2"/>
        <v>0</v>
      </c>
      <c r="F53" s="94"/>
      <c r="G53" s="94"/>
      <c r="H53" s="94"/>
      <c r="I53" s="139"/>
      <c r="J53" s="94"/>
      <c r="L53" s="94"/>
      <c r="M53" s="192"/>
      <c r="N53" s="192" t="s">
        <v>233</v>
      </c>
      <c r="O53" s="192" t="s">
        <v>236</v>
      </c>
      <c r="P53" s="192">
        <v>49</v>
      </c>
      <c r="Q53" s="94"/>
      <c r="R53" s="94"/>
      <c r="S53" s="94"/>
      <c r="T53" s="94"/>
      <c r="U53" s="94"/>
      <c r="V53" s="94"/>
      <c r="Y53" s="94"/>
    </row>
    <row r="54" spans="1:25">
      <c r="A54" s="230"/>
      <c r="B54" s="143" t="s">
        <v>327</v>
      </c>
      <c r="C54" s="143" t="s">
        <v>236</v>
      </c>
      <c r="D54" s="144">
        <f>PV_Module!C31</f>
        <v>0</v>
      </c>
      <c r="E54" s="144">
        <f t="shared" si="2"/>
        <v>0</v>
      </c>
      <c r="F54" s="94"/>
      <c r="G54" s="94"/>
      <c r="H54" s="94"/>
      <c r="I54" s="139"/>
      <c r="J54" s="94"/>
      <c r="L54" s="94"/>
      <c r="M54" s="192"/>
      <c r="N54" s="192" t="s">
        <v>327</v>
      </c>
      <c r="O54" s="192" t="s">
        <v>236</v>
      </c>
      <c r="P54" s="192">
        <v>50</v>
      </c>
      <c r="Q54" s="94"/>
      <c r="R54" s="94"/>
      <c r="S54" s="94"/>
      <c r="T54" s="94"/>
      <c r="U54" s="94"/>
      <c r="V54" s="94"/>
      <c r="Y54" s="94"/>
    </row>
    <row r="55" spans="1:25">
      <c r="A55" s="230"/>
      <c r="B55" s="143" t="s">
        <v>328</v>
      </c>
      <c r="C55" s="143" t="s">
        <v>236</v>
      </c>
      <c r="D55" s="144">
        <f>PV_Module!C32</f>
        <v>0</v>
      </c>
      <c r="E55" s="144">
        <f t="shared" si="2"/>
        <v>0</v>
      </c>
      <c r="F55" s="94"/>
      <c r="G55" s="94"/>
      <c r="H55" s="94"/>
      <c r="I55" s="139"/>
      <c r="J55" s="94"/>
      <c r="L55" s="94"/>
      <c r="M55" s="192"/>
      <c r="N55" s="192" t="s">
        <v>328</v>
      </c>
      <c r="O55" s="192" t="s">
        <v>236</v>
      </c>
      <c r="P55" s="192">
        <v>51</v>
      </c>
      <c r="Q55" s="94"/>
      <c r="R55" s="94"/>
      <c r="S55" s="94"/>
      <c r="T55" s="94"/>
      <c r="U55" s="94"/>
      <c r="V55" s="94"/>
      <c r="Y55" s="94"/>
    </row>
    <row r="56" spans="1:25">
      <c r="A56" s="230"/>
      <c r="B56" s="143" t="s">
        <v>234</v>
      </c>
      <c r="C56" s="143" t="s">
        <v>236</v>
      </c>
      <c r="D56" s="144">
        <f>PV_Module!C33</f>
        <v>0</v>
      </c>
      <c r="E56" s="144">
        <f t="shared" si="2"/>
        <v>0</v>
      </c>
      <c r="F56" s="94"/>
      <c r="G56" s="94"/>
      <c r="H56" s="94"/>
      <c r="I56" s="139"/>
      <c r="J56" s="94"/>
      <c r="L56" s="94"/>
      <c r="M56" s="192"/>
      <c r="N56" s="192" t="s">
        <v>234</v>
      </c>
      <c r="O56" s="192" t="s">
        <v>236</v>
      </c>
      <c r="P56" s="192">
        <v>52</v>
      </c>
      <c r="Q56" s="94"/>
      <c r="R56" s="94"/>
      <c r="S56" s="94"/>
      <c r="T56" s="94"/>
      <c r="U56" s="94"/>
      <c r="V56" s="94"/>
      <c r="Y56" s="94"/>
    </row>
    <row r="57" spans="1:25">
      <c r="A57" s="230"/>
      <c r="B57" s="143" t="s">
        <v>329</v>
      </c>
      <c r="C57" s="143" t="s">
        <v>236</v>
      </c>
      <c r="D57" s="144">
        <f>PV_Module!C34</f>
        <v>0</v>
      </c>
      <c r="E57" s="144">
        <f t="shared" si="2"/>
        <v>0</v>
      </c>
      <c r="F57" s="94"/>
      <c r="G57" s="94"/>
      <c r="H57" s="94"/>
      <c r="I57" s="139"/>
      <c r="J57" s="94"/>
      <c r="L57" s="94"/>
      <c r="M57" s="192"/>
      <c r="N57" s="192" t="s">
        <v>329</v>
      </c>
      <c r="O57" s="192" t="s">
        <v>236</v>
      </c>
      <c r="P57" s="192">
        <v>53</v>
      </c>
      <c r="Q57" s="94"/>
      <c r="R57" s="94"/>
      <c r="S57" s="94"/>
      <c r="T57" s="94"/>
      <c r="U57" s="94"/>
      <c r="V57" s="94"/>
      <c r="Y57" s="94"/>
    </row>
    <row r="58" spans="1:25">
      <c r="A58" s="230"/>
      <c r="B58" s="145" t="s">
        <v>330</v>
      </c>
      <c r="C58" s="143" t="s">
        <v>236</v>
      </c>
      <c r="D58" s="144">
        <f>PV_Module!C35</f>
        <v>0</v>
      </c>
      <c r="E58" s="144">
        <f t="shared" si="2"/>
        <v>0</v>
      </c>
      <c r="F58" s="94"/>
      <c r="G58" s="94"/>
      <c r="H58" s="94"/>
      <c r="I58" s="139"/>
      <c r="J58" s="94"/>
      <c r="L58" s="94"/>
      <c r="M58" s="192"/>
      <c r="N58" s="192" t="s">
        <v>330</v>
      </c>
      <c r="O58" s="192" t="s">
        <v>236</v>
      </c>
      <c r="P58" s="192">
        <v>54</v>
      </c>
      <c r="Q58" s="94"/>
      <c r="R58" s="94"/>
      <c r="S58" s="94"/>
      <c r="T58" s="94"/>
      <c r="U58" s="94"/>
      <c r="V58" s="94"/>
      <c r="Y58" s="94"/>
    </row>
    <row r="59" spans="1:25">
      <c r="A59" s="230"/>
      <c r="B59" s="145" t="s">
        <v>331</v>
      </c>
      <c r="C59" s="143" t="s">
        <v>236</v>
      </c>
      <c r="D59" s="144">
        <f>PV_Module!C36</f>
        <v>0</v>
      </c>
      <c r="E59" s="144">
        <f t="shared" si="2"/>
        <v>0</v>
      </c>
      <c r="F59" s="94"/>
      <c r="G59" s="94"/>
      <c r="H59" s="94"/>
      <c r="I59" s="139"/>
      <c r="J59" s="94"/>
      <c r="L59" s="94"/>
      <c r="M59" s="192"/>
      <c r="N59" s="192" t="s">
        <v>331</v>
      </c>
      <c r="O59" s="192" t="s">
        <v>236</v>
      </c>
      <c r="P59" s="192">
        <v>55</v>
      </c>
      <c r="Q59" s="94"/>
      <c r="R59" s="94"/>
      <c r="S59" s="94"/>
      <c r="T59" s="94"/>
      <c r="U59" s="94"/>
      <c r="V59" s="94"/>
      <c r="Y59" s="94"/>
    </row>
    <row r="60" spans="1:25">
      <c r="A60" s="230"/>
      <c r="B60" s="145" t="s">
        <v>316</v>
      </c>
      <c r="C60" s="143" t="s">
        <v>236</v>
      </c>
      <c r="D60" s="144">
        <f>PV_Module!C37</f>
        <v>0</v>
      </c>
      <c r="E60" s="144">
        <f t="shared" si="2"/>
        <v>0</v>
      </c>
      <c r="F60" s="94"/>
      <c r="G60" s="94"/>
      <c r="H60" s="94"/>
      <c r="I60" s="139"/>
      <c r="J60" s="94"/>
      <c r="L60" s="94"/>
      <c r="M60" s="192"/>
      <c r="N60" s="192" t="s">
        <v>316</v>
      </c>
      <c r="O60" s="192" t="s">
        <v>236</v>
      </c>
      <c r="P60" s="192">
        <v>56</v>
      </c>
      <c r="Q60" s="94"/>
      <c r="R60" s="94"/>
      <c r="S60" s="94"/>
      <c r="T60" s="94"/>
      <c r="U60" s="94"/>
      <c r="V60" s="94"/>
      <c r="Y60" s="94"/>
    </row>
    <row r="61" spans="1:25">
      <c r="A61" s="231"/>
      <c r="B61" s="145" t="s">
        <v>332</v>
      </c>
      <c r="C61" s="145" t="s">
        <v>236</v>
      </c>
      <c r="D61" s="146">
        <f>PV_Module!C38</f>
        <v>0</v>
      </c>
      <c r="E61" s="146">
        <f t="shared" si="2"/>
        <v>0</v>
      </c>
      <c r="F61" s="94"/>
      <c r="G61" s="94"/>
      <c r="H61" s="94"/>
      <c r="I61" s="139"/>
      <c r="J61" s="94"/>
      <c r="L61" s="94"/>
      <c r="M61" s="192"/>
      <c r="N61" s="192" t="s">
        <v>332</v>
      </c>
      <c r="O61" s="192" t="s">
        <v>236</v>
      </c>
      <c r="P61" s="192">
        <v>57</v>
      </c>
      <c r="Q61" s="94"/>
      <c r="R61" s="94"/>
      <c r="S61" s="94"/>
      <c r="T61" s="94"/>
      <c r="U61" s="94"/>
      <c r="V61" s="94"/>
      <c r="Y61" s="94"/>
    </row>
    <row r="62" spans="1:25">
      <c r="A62" s="229" t="s">
        <v>237</v>
      </c>
      <c r="B62" s="147" t="s">
        <v>238</v>
      </c>
      <c r="C62" s="147" t="s">
        <v>223</v>
      </c>
      <c r="D62" s="148">
        <f>D63+D65+D67+D69+D71</f>
        <v>0</v>
      </c>
      <c r="E62" s="148">
        <f t="shared" si="2"/>
        <v>0</v>
      </c>
      <c r="F62" s="94"/>
      <c r="G62" s="94"/>
      <c r="H62" s="94"/>
      <c r="I62" s="139"/>
      <c r="J62" s="94"/>
      <c r="L62" s="94"/>
      <c r="M62" s="192" t="s">
        <v>237</v>
      </c>
      <c r="N62" s="192" t="s">
        <v>238</v>
      </c>
      <c r="O62" s="192" t="s">
        <v>223</v>
      </c>
      <c r="P62" s="192">
        <v>58</v>
      </c>
      <c r="Q62" s="94"/>
      <c r="R62" s="94"/>
      <c r="S62" s="94"/>
      <c r="T62" s="94"/>
      <c r="U62" s="94"/>
      <c r="V62" s="94"/>
      <c r="Y62" s="94"/>
    </row>
    <row r="63" spans="1:25" ht="14.25" customHeight="1">
      <c r="A63" s="230"/>
      <c r="B63" s="151" t="s">
        <v>241</v>
      </c>
      <c r="C63" s="143" t="s">
        <v>223</v>
      </c>
      <c r="D63" s="144">
        <f>PV_Module!F29</f>
        <v>0</v>
      </c>
      <c r="E63" s="144">
        <f t="shared" si="2"/>
        <v>0</v>
      </c>
      <c r="F63" s="94"/>
      <c r="G63" s="94"/>
      <c r="H63" s="94"/>
      <c r="I63" s="139"/>
      <c r="J63" s="94"/>
      <c r="L63" s="94"/>
      <c r="M63" s="192"/>
      <c r="N63" s="192" t="s">
        <v>241</v>
      </c>
      <c r="O63" s="192" t="s">
        <v>223</v>
      </c>
      <c r="P63" s="192">
        <v>59</v>
      </c>
      <c r="Q63" s="94"/>
      <c r="R63" s="94"/>
      <c r="S63" s="94"/>
      <c r="T63" s="94"/>
      <c r="U63" s="94"/>
      <c r="V63" s="94"/>
      <c r="Y63" s="94"/>
    </row>
    <row r="64" spans="1:25">
      <c r="A64" s="230"/>
      <c r="B64" s="143" t="s">
        <v>241</v>
      </c>
      <c r="C64" s="143" t="s">
        <v>236</v>
      </c>
      <c r="D64" s="144">
        <f>PV_Module!G29</f>
        <v>0</v>
      </c>
      <c r="E64" s="144">
        <f t="shared" si="2"/>
        <v>0</v>
      </c>
      <c r="F64" s="94"/>
      <c r="G64" s="94"/>
      <c r="H64" s="94"/>
      <c r="I64" s="139"/>
      <c r="J64" s="94"/>
      <c r="L64" s="94"/>
      <c r="M64" s="192"/>
      <c r="N64" s="192" t="s">
        <v>241</v>
      </c>
      <c r="O64" s="192" t="s">
        <v>236</v>
      </c>
      <c r="P64" s="192">
        <v>60</v>
      </c>
      <c r="Q64" s="94"/>
      <c r="R64" s="94"/>
      <c r="S64" s="94"/>
      <c r="T64" s="94"/>
      <c r="U64" s="94"/>
      <c r="V64" s="94"/>
      <c r="Y64" s="94"/>
    </row>
    <row r="65" spans="1:25">
      <c r="A65" s="230"/>
      <c r="B65" s="143" t="s">
        <v>333</v>
      </c>
      <c r="C65" s="143" t="s">
        <v>223</v>
      </c>
      <c r="D65" s="144">
        <f>PV_Module!F30</f>
        <v>0</v>
      </c>
      <c r="E65" s="144">
        <f t="shared" si="2"/>
        <v>0</v>
      </c>
      <c r="F65" s="94"/>
      <c r="G65" s="94"/>
      <c r="H65" s="94"/>
      <c r="I65" s="139"/>
      <c r="J65" s="94"/>
      <c r="L65" s="94"/>
      <c r="M65" s="192"/>
      <c r="N65" s="192" t="s">
        <v>333</v>
      </c>
      <c r="O65" s="192" t="s">
        <v>223</v>
      </c>
      <c r="P65" s="192">
        <v>61</v>
      </c>
      <c r="Q65" s="94"/>
      <c r="R65" s="94"/>
      <c r="S65" s="94"/>
      <c r="T65" s="94"/>
      <c r="U65" s="94"/>
      <c r="V65" s="94"/>
      <c r="Y65" s="94"/>
    </row>
    <row r="66" spans="1:25">
      <c r="A66" s="230"/>
      <c r="B66" s="143" t="s">
        <v>333</v>
      </c>
      <c r="C66" s="143" t="s">
        <v>236</v>
      </c>
      <c r="D66" s="144">
        <f>PV_Module!G30</f>
        <v>0</v>
      </c>
      <c r="E66" s="144">
        <f t="shared" si="2"/>
        <v>0</v>
      </c>
      <c r="F66" s="94"/>
      <c r="G66" s="94"/>
      <c r="H66" s="94"/>
      <c r="I66" s="139"/>
      <c r="J66" s="94"/>
      <c r="L66" s="94"/>
      <c r="M66" s="192"/>
      <c r="N66" s="192" t="s">
        <v>333</v>
      </c>
      <c r="O66" s="192" t="s">
        <v>236</v>
      </c>
      <c r="P66" s="192">
        <v>62</v>
      </c>
      <c r="Q66" s="94"/>
      <c r="R66" s="94"/>
      <c r="S66" s="94"/>
      <c r="T66" s="94"/>
      <c r="U66" s="94"/>
      <c r="V66" s="94"/>
      <c r="Y66" s="94"/>
    </row>
    <row r="67" spans="1:25">
      <c r="A67" s="230"/>
      <c r="B67" s="143" t="s">
        <v>334</v>
      </c>
      <c r="C67" s="143" t="s">
        <v>223</v>
      </c>
      <c r="D67" s="144">
        <f>PV_Module!F31</f>
        <v>0</v>
      </c>
      <c r="E67" s="144">
        <f t="shared" si="2"/>
        <v>0</v>
      </c>
      <c r="F67" s="94"/>
      <c r="G67" s="94"/>
      <c r="H67" s="94"/>
      <c r="I67" s="139"/>
      <c r="J67" s="94"/>
      <c r="L67" s="94"/>
      <c r="M67" s="192"/>
      <c r="N67" s="192" t="s">
        <v>334</v>
      </c>
      <c r="O67" s="192" t="s">
        <v>223</v>
      </c>
      <c r="P67" s="192">
        <v>63</v>
      </c>
      <c r="Q67" s="94"/>
      <c r="R67" s="94"/>
      <c r="S67" s="94"/>
      <c r="T67" s="94"/>
      <c r="U67" s="94"/>
      <c r="V67" s="94"/>
      <c r="Y67" s="94"/>
    </row>
    <row r="68" spans="1:25">
      <c r="A68" s="230"/>
      <c r="B68" s="143" t="s">
        <v>334</v>
      </c>
      <c r="C68" s="143" t="s">
        <v>236</v>
      </c>
      <c r="D68" s="144">
        <f>PV_Module!G31</f>
        <v>0</v>
      </c>
      <c r="E68" s="144">
        <f t="shared" si="2"/>
        <v>0</v>
      </c>
      <c r="F68" s="94"/>
      <c r="G68" s="94"/>
      <c r="H68" s="94"/>
      <c r="I68" s="139"/>
      <c r="J68" s="94"/>
      <c r="L68" s="94"/>
      <c r="M68" s="192"/>
      <c r="N68" s="192" t="s">
        <v>334</v>
      </c>
      <c r="O68" s="192" t="s">
        <v>236</v>
      </c>
      <c r="P68" s="192">
        <v>64</v>
      </c>
      <c r="Q68" s="94"/>
      <c r="R68" s="94"/>
      <c r="S68" s="94"/>
      <c r="T68" s="94"/>
      <c r="U68" s="94"/>
      <c r="V68" s="94"/>
      <c r="Y68" s="94"/>
    </row>
    <row r="69" spans="1:25">
      <c r="A69" s="230"/>
      <c r="B69" s="143" t="s">
        <v>242</v>
      </c>
      <c r="C69" s="143" t="s">
        <v>223</v>
      </c>
      <c r="D69" s="144">
        <f>PV_Module!F32</f>
        <v>0</v>
      </c>
      <c r="E69" s="144">
        <f t="shared" si="2"/>
        <v>0</v>
      </c>
      <c r="F69" s="94"/>
      <c r="G69" s="94"/>
      <c r="H69" s="94"/>
      <c r="I69" s="139"/>
      <c r="J69" s="94"/>
      <c r="L69" s="94"/>
      <c r="M69" s="192"/>
      <c r="N69" s="192" t="s">
        <v>242</v>
      </c>
      <c r="O69" s="192" t="s">
        <v>223</v>
      </c>
      <c r="P69" s="192">
        <v>65</v>
      </c>
      <c r="Q69" s="94"/>
      <c r="R69" s="94"/>
      <c r="S69" s="94"/>
      <c r="T69" s="94"/>
      <c r="U69" s="94"/>
      <c r="V69" s="94"/>
      <c r="Y69" s="94"/>
    </row>
    <row r="70" spans="1:25">
      <c r="A70" s="230"/>
      <c r="B70" s="143" t="s">
        <v>242</v>
      </c>
      <c r="C70" s="143" t="s">
        <v>236</v>
      </c>
      <c r="D70" s="144">
        <f>PV_Module!G32</f>
        <v>0</v>
      </c>
      <c r="E70" s="144">
        <f t="shared" si="2"/>
        <v>0</v>
      </c>
      <c r="F70" s="94"/>
      <c r="G70" s="94"/>
      <c r="H70" s="94"/>
      <c r="I70" s="139"/>
      <c r="J70" s="94"/>
      <c r="L70" s="94"/>
      <c r="M70" s="192"/>
      <c r="N70" s="192" t="s">
        <v>242</v>
      </c>
      <c r="O70" s="192" t="s">
        <v>236</v>
      </c>
      <c r="P70" s="192">
        <v>66</v>
      </c>
      <c r="Q70" s="94"/>
      <c r="R70" s="94"/>
      <c r="S70" s="94"/>
      <c r="T70" s="94"/>
      <c r="U70" s="94"/>
      <c r="V70" s="94"/>
      <c r="Y70" s="94"/>
    </row>
    <row r="71" spans="1:25">
      <c r="A71" s="230"/>
      <c r="B71" s="145" t="s">
        <v>335</v>
      </c>
      <c r="C71" s="143" t="s">
        <v>223</v>
      </c>
      <c r="D71" s="144">
        <f>PV_Module!F33</f>
        <v>0</v>
      </c>
      <c r="E71" s="144">
        <f t="shared" si="2"/>
        <v>0</v>
      </c>
      <c r="F71" s="94"/>
      <c r="G71" s="94"/>
      <c r="H71" s="94"/>
      <c r="I71" s="139"/>
      <c r="J71" s="94"/>
      <c r="L71" s="94"/>
      <c r="M71" s="192"/>
      <c r="N71" s="192" t="s">
        <v>335</v>
      </c>
      <c r="O71" s="192" t="s">
        <v>223</v>
      </c>
      <c r="P71" s="192">
        <v>67</v>
      </c>
      <c r="Q71" s="94"/>
      <c r="R71" s="94"/>
      <c r="S71" s="94"/>
      <c r="T71" s="94"/>
      <c r="U71" s="94"/>
      <c r="V71" s="94"/>
      <c r="Y71" s="94"/>
    </row>
    <row r="72" spans="1:25">
      <c r="A72" s="230"/>
      <c r="B72" s="145" t="s">
        <v>335</v>
      </c>
      <c r="C72" s="143" t="s">
        <v>236</v>
      </c>
      <c r="D72" s="144">
        <f>PV_Module!G33</f>
        <v>0</v>
      </c>
      <c r="E72" s="144">
        <f t="shared" si="2"/>
        <v>0</v>
      </c>
      <c r="F72" s="94"/>
      <c r="G72" s="94"/>
      <c r="H72" s="94"/>
      <c r="I72" s="139"/>
      <c r="J72" s="94"/>
      <c r="L72" s="94"/>
      <c r="M72" s="192"/>
      <c r="N72" s="192" t="s">
        <v>335</v>
      </c>
      <c r="O72" s="192" t="s">
        <v>236</v>
      </c>
      <c r="P72" s="192">
        <v>68</v>
      </c>
      <c r="Q72" s="94"/>
      <c r="R72" s="94"/>
      <c r="S72" s="94"/>
      <c r="T72" s="94"/>
      <c r="U72" s="94"/>
      <c r="V72" s="94"/>
      <c r="Y72" s="94"/>
    </row>
    <row r="73" spans="1:25">
      <c r="A73" s="231"/>
      <c r="B73" s="149" t="s">
        <v>239</v>
      </c>
      <c r="C73" s="149" t="s">
        <v>236</v>
      </c>
      <c r="D73" s="150">
        <f>D64+D66+D68+D70+D72</f>
        <v>0</v>
      </c>
      <c r="E73" s="150">
        <f t="shared" si="2"/>
        <v>0</v>
      </c>
      <c r="F73" s="94"/>
      <c r="G73" s="94"/>
      <c r="H73" s="94"/>
      <c r="I73" s="139"/>
      <c r="J73" s="94"/>
      <c r="L73" s="94"/>
      <c r="M73" s="192"/>
      <c r="N73" s="192" t="s">
        <v>239</v>
      </c>
      <c r="O73" s="192" t="s">
        <v>236</v>
      </c>
      <c r="P73" s="192">
        <v>69</v>
      </c>
      <c r="Q73" s="94"/>
      <c r="R73" s="94"/>
      <c r="S73" s="94"/>
      <c r="T73" s="94"/>
      <c r="U73" s="94"/>
      <c r="V73" s="94"/>
      <c r="Y73" s="94"/>
    </row>
    <row r="74" spans="1:25" ht="14.25" customHeight="1">
      <c r="A74" s="229" t="s">
        <v>240</v>
      </c>
      <c r="B74" s="151" t="s">
        <v>241</v>
      </c>
      <c r="C74" s="151" t="s">
        <v>223</v>
      </c>
      <c r="D74" s="152">
        <f>PV_Module!$F$37</f>
        <v>0</v>
      </c>
      <c r="E74" s="152">
        <f t="shared" si="2"/>
        <v>0</v>
      </c>
      <c r="F74" s="94"/>
      <c r="G74" s="94"/>
      <c r="H74" s="94"/>
      <c r="I74" s="139"/>
      <c r="J74" s="94"/>
      <c r="L74" s="94"/>
      <c r="M74" s="192" t="s">
        <v>240</v>
      </c>
      <c r="N74" s="192" t="s">
        <v>241</v>
      </c>
      <c r="O74" s="192" t="s">
        <v>223</v>
      </c>
      <c r="P74" s="192">
        <v>70</v>
      </c>
      <c r="Q74" s="94"/>
      <c r="R74" s="94"/>
      <c r="S74" s="94"/>
      <c r="T74" s="94"/>
      <c r="U74" s="94"/>
      <c r="V74" s="94"/>
      <c r="Y74" s="94"/>
    </row>
    <row r="75" spans="1:25">
      <c r="A75" s="230"/>
      <c r="B75" s="143" t="s">
        <v>241</v>
      </c>
      <c r="C75" s="143" t="s">
        <v>236</v>
      </c>
      <c r="D75" s="144">
        <f>PV_Module!$G$37</f>
        <v>0</v>
      </c>
      <c r="E75" s="144">
        <f t="shared" si="2"/>
        <v>0</v>
      </c>
      <c r="F75" s="94"/>
      <c r="G75" s="94"/>
      <c r="H75" s="94"/>
      <c r="I75" s="139"/>
      <c r="J75" s="94"/>
      <c r="L75" s="94"/>
      <c r="M75" s="192"/>
      <c r="N75" s="192" t="s">
        <v>241</v>
      </c>
      <c r="O75" s="192" t="s">
        <v>236</v>
      </c>
      <c r="P75" s="192">
        <v>71</v>
      </c>
      <c r="Q75" s="94"/>
      <c r="R75" s="94"/>
      <c r="S75" s="94"/>
      <c r="T75" s="94"/>
      <c r="U75" s="94"/>
      <c r="V75" s="94"/>
      <c r="Y75" s="94"/>
    </row>
    <row r="76" spans="1:25">
      <c r="A76" s="230"/>
      <c r="B76" s="143" t="s">
        <v>333</v>
      </c>
      <c r="C76" s="143" t="s">
        <v>223</v>
      </c>
      <c r="D76" s="144">
        <f>PV_Module!$F$38</f>
        <v>0</v>
      </c>
      <c r="E76" s="144">
        <f t="shared" si="2"/>
        <v>0</v>
      </c>
      <c r="F76" s="94"/>
      <c r="G76" s="94"/>
      <c r="H76" s="94"/>
      <c r="I76" s="139"/>
      <c r="J76" s="94"/>
      <c r="L76" s="94"/>
      <c r="M76" s="192"/>
      <c r="N76" s="192" t="s">
        <v>333</v>
      </c>
      <c r="O76" s="192" t="s">
        <v>223</v>
      </c>
      <c r="P76" s="192">
        <v>72</v>
      </c>
      <c r="Q76" s="94"/>
      <c r="R76" s="94"/>
      <c r="S76" s="94"/>
      <c r="T76" s="94"/>
      <c r="U76" s="94"/>
      <c r="V76" s="94"/>
      <c r="Y76" s="94"/>
    </row>
    <row r="77" spans="1:25">
      <c r="A77" s="230"/>
      <c r="B77" s="143" t="s">
        <v>333</v>
      </c>
      <c r="C77" s="143" t="s">
        <v>236</v>
      </c>
      <c r="D77" s="144">
        <f>PV_Module!$G$38</f>
        <v>0</v>
      </c>
      <c r="E77" s="144">
        <f t="shared" si="2"/>
        <v>0</v>
      </c>
      <c r="F77" s="94"/>
      <c r="G77" s="94"/>
      <c r="H77" s="94"/>
      <c r="I77" s="139"/>
      <c r="J77" s="94"/>
      <c r="L77" s="94"/>
      <c r="M77" s="192"/>
      <c r="N77" s="192" t="s">
        <v>333</v>
      </c>
      <c r="O77" s="192" t="s">
        <v>236</v>
      </c>
      <c r="P77" s="192">
        <v>73</v>
      </c>
      <c r="Q77" s="94"/>
      <c r="R77" s="94"/>
      <c r="S77" s="94"/>
      <c r="T77" s="94"/>
      <c r="U77" s="94"/>
      <c r="V77" s="94"/>
      <c r="Y77" s="94"/>
    </row>
    <row r="78" spans="1:25">
      <c r="A78" s="230"/>
      <c r="B78" s="143" t="s">
        <v>334</v>
      </c>
      <c r="C78" s="143" t="s">
        <v>223</v>
      </c>
      <c r="D78" s="144">
        <f>PV_Module!$F$39</f>
        <v>0</v>
      </c>
      <c r="E78" s="144">
        <f t="shared" si="2"/>
        <v>0</v>
      </c>
      <c r="F78" s="94"/>
      <c r="G78" s="94"/>
      <c r="H78" s="94"/>
      <c r="I78" s="139"/>
      <c r="J78" s="94"/>
      <c r="L78" s="94"/>
      <c r="M78" s="192"/>
      <c r="N78" s="192" t="s">
        <v>334</v>
      </c>
      <c r="O78" s="192" t="s">
        <v>223</v>
      </c>
      <c r="P78" s="192">
        <v>74</v>
      </c>
      <c r="Q78" s="94"/>
      <c r="R78" s="94"/>
      <c r="S78" s="94"/>
      <c r="T78" s="94"/>
      <c r="U78" s="94"/>
      <c r="V78" s="94"/>
      <c r="Y78" s="94"/>
    </row>
    <row r="79" spans="1:25">
      <c r="A79" s="230"/>
      <c r="B79" s="143" t="s">
        <v>334</v>
      </c>
      <c r="C79" s="143" t="s">
        <v>236</v>
      </c>
      <c r="D79" s="144">
        <f>PV_Module!$G$39</f>
        <v>0</v>
      </c>
      <c r="E79" s="144">
        <f t="shared" si="2"/>
        <v>0</v>
      </c>
      <c r="F79" s="94"/>
      <c r="G79" s="94"/>
      <c r="H79" s="94"/>
      <c r="I79" s="139"/>
      <c r="J79" s="94"/>
      <c r="L79" s="94"/>
      <c r="M79" s="192"/>
      <c r="N79" s="192" t="s">
        <v>334</v>
      </c>
      <c r="O79" s="192" t="s">
        <v>236</v>
      </c>
      <c r="P79" s="192">
        <v>75</v>
      </c>
      <c r="Q79" s="94"/>
      <c r="R79" s="94"/>
      <c r="S79" s="94"/>
      <c r="T79" s="94"/>
      <c r="U79" s="94"/>
      <c r="V79" s="94"/>
      <c r="Y79" s="94"/>
    </row>
    <row r="80" spans="1:25">
      <c r="A80" s="230"/>
      <c r="B80" s="143" t="s">
        <v>242</v>
      </c>
      <c r="C80" s="143" t="s">
        <v>223</v>
      </c>
      <c r="D80" s="144">
        <f>PV_Module!$F$40</f>
        <v>0</v>
      </c>
      <c r="E80" s="144">
        <f t="shared" si="2"/>
        <v>0</v>
      </c>
      <c r="F80" s="94"/>
      <c r="G80" s="94"/>
      <c r="H80" s="94"/>
      <c r="I80" s="139"/>
      <c r="J80" s="94"/>
      <c r="L80" s="94"/>
      <c r="M80" s="192"/>
      <c r="N80" s="192" t="s">
        <v>242</v>
      </c>
      <c r="O80" s="192" t="s">
        <v>223</v>
      </c>
      <c r="P80" s="192">
        <v>76</v>
      </c>
      <c r="Q80" s="94"/>
      <c r="R80" s="94"/>
      <c r="S80" s="94"/>
      <c r="T80" s="94"/>
      <c r="U80" s="94"/>
      <c r="V80" s="94"/>
      <c r="Y80" s="94"/>
    </row>
    <row r="81" spans="1:25">
      <c r="A81" s="230"/>
      <c r="B81" s="143" t="s">
        <v>242</v>
      </c>
      <c r="C81" s="143" t="s">
        <v>236</v>
      </c>
      <c r="D81" s="144">
        <f>PV_Module!$G$40</f>
        <v>0</v>
      </c>
      <c r="E81" s="144">
        <f t="shared" si="2"/>
        <v>0</v>
      </c>
      <c r="F81" s="94"/>
      <c r="G81" s="94"/>
      <c r="H81" s="94"/>
      <c r="I81" s="139"/>
      <c r="J81" s="94"/>
      <c r="L81" s="94"/>
      <c r="M81" s="192"/>
      <c r="N81" s="192" t="s">
        <v>242</v>
      </c>
      <c r="O81" s="192" t="s">
        <v>236</v>
      </c>
      <c r="P81" s="192">
        <v>77</v>
      </c>
      <c r="Q81" s="94"/>
      <c r="R81" s="94"/>
      <c r="S81" s="94"/>
      <c r="T81" s="94"/>
      <c r="U81" s="94"/>
      <c r="V81" s="94"/>
      <c r="Y81" s="94"/>
    </row>
    <row r="82" spans="1:25">
      <c r="A82" s="230"/>
      <c r="B82" s="143" t="s">
        <v>243</v>
      </c>
      <c r="C82" s="143" t="s">
        <v>223</v>
      </c>
      <c r="D82" s="144">
        <f>PV_Module!$F$41</f>
        <v>0</v>
      </c>
      <c r="E82" s="144">
        <f t="shared" si="2"/>
        <v>0</v>
      </c>
      <c r="F82" s="94"/>
      <c r="G82" s="94"/>
      <c r="H82" s="94"/>
      <c r="I82" s="139"/>
      <c r="J82" s="94"/>
      <c r="L82" s="94"/>
      <c r="M82" s="192"/>
      <c r="N82" s="192" t="s">
        <v>243</v>
      </c>
      <c r="O82" s="192" t="s">
        <v>223</v>
      </c>
      <c r="P82" s="192">
        <v>78</v>
      </c>
      <c r="Q82" s="94"/>
      <c r="R82" s="94"/>
      <c r="S82" s="94"/>
      <c r="T82" s="94"/>
      <c r="U82" s="94"/>
      <c r="V82" s="94"/>
      <c r="Y82" s="94"/>
    </row>
    <row r="83" spans="1:25">
      <c r="A83" s="230"/>
      <c r="B83" s="143" t="s">
        <v>243</v>
      </c>
      <c r="C83" s="143" t="s">
        <v>236</v>
      </c>
      <c r="D83" s="144">
        <f>PV_Module!$G$41</f>
        <v>0</v>
      </c>
      <c r="E83" s="144">
        <f t="shared" si="2"/>
        <v>0</v>
      </c>
      <c r="F83" s="94"/>
      <c r="G83" s="94"/>
      <c r="H83" s="94"/>
      <c r="I83" s="139"/>
      <c r="J83" s="94"/>
      <c r="L83" s="94"/>
      <c r="M83" s="192"/>
      <c r="N83" s="192" t="s">
        <v>243</v>
      </c>
      <c r="O83" s="192" t="s">
        <v>236</v>
      </c>
      <c r="P83" s="192">
        <v>79</v>
      </c>
      <c r="Q83" s="94"/>
      <c r="R83" s="94"/>
      <c r="S83" s="94"/>
      <c r="T83" s="94"/>
      <c r="U83" s="94"/>
      <c r="V83" s="94"/>
      <c r="Y83" s="94"/>
    </row>
    <row r="84" spans="1:25">
      <c r="A84" s="230"/>
      <c r="B84" s="143" t="s">
        <v>244</v>
      </c>
      <c r="C84" s="143" t="s">
        <v>223</v>
      </c>
      <c r="D84" s="144">
        <f>PV_Module!$F$42</f>
        <v>0</v>
      </c>
      <c r="E84" s="144">
        <f t="shared" si="2"/>
        <v>0</v>
      </c>
      <c r="F84" s="94"/>
      <c r="G84" s="94"/>
      <c r="H84" s="94"/>
      <c r="I84" s="139"/>
      <c r="J84" s="94"/>
      <c r="L84" s="94"/>
      <c r="M84" s="192"/>
      <c r="N84" s="192" t="s">
        <v>244</v>
      </c>
      <c r="O84" s="192" t="s">
        <v>223</v>
      </c>
      <c r="P84" s="192">
        <v>80</v>
      </c>
      <c r="Q84" s="94"/>
      <c r="R84" s="94"/>
      <c r="S84" s="94"/>
      <c r="T84" s="94"/>
      <c r="U84" s="94"/>
      <c r="V84" s="94"/>
      <c r="Y84" s="94"/>
    </row>
    <row r="85" spans="1:25">
      <c r="A85" s="230"/>
      <c r="B85" s="143" t="s">
        <v>245</v>
      </c>
      <c r="C85" s="143" t="s">
        <v>236</v>
      </c>
      <c r="D85" s="144">
        <f>PV_Module!$G$42</f>
        <v>0</v>
      </c>
      <c r="E85" s="144">
        <f t="shared" si="2"/>
        <v>0</v>
      </c>
      <c r="F85" s="94"/>
      <c r="G85" s="94"/>
      <c r="H85" s="94"/>
      <c r="I85" s="139"/>
      <c r="J85" s="94"/>
      <c r="L85" s="94"/>
      <c r="M85" s="192"/>
      <c r="N85" s="192" t="s">
        <v>245</v>
      </c>
      <c r="O85" s="192" t="s">
        <v>236</v>
      </c>
      <c r="P85" s="192">
        <v>81</v>
      </c>
      <c r="Q85" s="94"/>
      <c r="R85" s="94"/>
      <c r="S85" s="94"/>
      <c r="T85" s="94"/>
      <c r="U85" s="94"/>
      <c r="V85" s="94"/>
      <c r="Y85" s="94"/>
    </row>
    <row r="86" spans="1:25">
      <c r="A86" s="230"/>
      <c r="B86" s="143" t="s">
        <v>246</v>
      </c>
      <c r="C86" s="143" t="s">
        <v>223</v>
      </c>
      <c r="D86" s="144">
        <f>PV_Module!$F$43</f>
        <v>0</v>
      </c>
      <c r="E86" s="144">
        <f t="shared" si="2"/>
        <v>0</v>
      </c>
      <c r="F86" s="94"/>
      <c r="G86" s="94"/>
      <c r="H86" s="94"/>
      <c r="I86" s="139"/>
      <c r="J86" s="94"/>
      <c r="L86" s="94"/>
      <c r="M86" s="192"/>
      <c r="N86" s="192" t="s">
        <v>246</v>
      </c>
      <c r="O86" s="192" t="s">
        <v>223</v>
      </c>
      <c r="P86" s="192">
        <v>82</v>
      </c>
      <c r="Q86" s="94"/>
      <c r="R86" s="94"/>
      <c r="S86" s="94"/>
      <c r="T86" s="94"/>
      <c r="U86" s="94"/>
      <c r="V86" s="94"/>
      <c r="Y86" s="94"/>
    </row>
    <row r="87" spans="1:25">
      <c r="A87" s="230"/>
      <c r="B87" s="143" t="s">
        <v>246</v>
      </c>
      <c r="C87" s="143" t="s">
        <v>236</v>
      </c>
      <c r="D87" s="144">
        <f>PV_Module!$G$43</f>
        <v>0</v>
      </c>
      <c r="E87" s="144">
        <f t="shared" si="2"/>
        <v>0</v>
      </c>
      <c r="F87" s="94"/>
      <c r="G87" s="94"/>
      <c r="H87" s="94"/>
      <c r="I87" s="139"/>
      <c r="J87" s="94"/>
      <c r="L87" s="94"/>
      <c r="M87" s="192"/>
      <c r="N87" s="192" t="s">
        <v>246</v>
      </c>
      <c r="O87" s="192" t="s">
        <v>236</v>
      </c>
      <c r="P87" s="192">
        <v>83</v>
      </c>
      <c r="Q87" s="94"/>
      <c r="R87" s="94"/>
      <c r="S87" s="94"/>
      <c r="T87" s="94"/>
      <c r="U87" s="94"/>
      <c r="V87" s="94"/>
      <c r="Y87" s="94"/>
    </row>
    <row r="88" spans="1:25">
      <c r="A88" s="230"/>
      <c r="B88" s="143" t="s">
        <v>247</v>
      </c>
      <c r="C88" s="143" t="s">
        <v>223</v>
      </c>
      <c r="D88" s="144">
        <f>PV_Module!$F$44</f>
        <v>0</v>
      </c>
      <c r="E88" s="144">
        <f t="shared" si="2"/>
        <v>0</v>
      </c>
      <c r="F88" s="94"/>
      <c r="G88" s="94"/>
      <c r="H88" s="94"/>
      <c r="I88" s="139"/>
      <c r="J88" s="94"/>
      <c r="L88" s="94"/>
      <c r="M88" s="192"/>
      <c r="N88" s="192" t="s">
        <v>247</v>
      </c>
      <c r="O88" s="192" t="s">
        <v>223</v>
      </c>
      <c r="P88" s="192">
        <v>84</v>
      </c>
      <c r="Q88" s="94"/>
      <c r="R88" s="94"/>
      <c r="S88" s="94"/>
      <c r="T88" s="94"/>
      <c r="U88" s="94"/>
      <c r="V88" s="94"/>
      <c r="Y88" s="94"/>
    </row>
    <row r="89" spans="1:25">
      <c r="A89" s="230"/>
      <c r="B89" s="143" t="s">
        <v>247</v>
      </c>
      <c r="C89" s="143" t="s">
        <v>236</v>
      </c>
      <c r="D89" s="144">
        <f>PV_Module!$G$44</f>
        <v>0</v>
      </c>
      <c r="E89" s="144">
        <f t="shared" si="2"/>
        <v>0</v>
      </c>
      <c r="F89" s="94"/>
      <c r="G89" s="94"/>
      <c r="H89" s="94"/>
      <c r="I89" s="139"/>
      <c r="J89" s="94"/>
      <c r="L89" s="94"/>
      <c r="M89" s="192"/>
      <c r="N89" s="192" t="s">
        <v>247</v>
      </c>
      <c r="O89" s="192" t="s">
        <v>236</v>
      </c>
      <c r="P89" s="192">
        <v>85</v>
      </c>
      <c r="Q89" s="94"/>
      <c r="R89" s="94"/>
      <c r="S89" s="94"/>
      <c r="T89" s="94"/>
      <c r="U89" s="94"/>
      <c r="V89" s="94"/>
      <c r="Y89" s="94"/>
    </row>
    <row r="90" spans="1:25">
      <c r="A90" s="230"/>
      <c r="B90" s="143" t="s">
        <v>248</v>
      </c>
      <c r="C90" s="143" t="s">
        <v>223</v>
      </c>
      <c r="D90" s="144">
        <f>D74+D76+D78+D80+D82+D84+D86+D88</f>
        <v>0</v>
      </c>
      <c r="E90" s="144">
        <f t="shared" si="2"/>
        <v>0</v>
      </c>
      <c r="F90" s="94"/>
      <c r="G90" s="94"/>
      <c r="H90" s="94"/>
      <c r="I90" s="139"/>
      <c r="J90" s="94"/>
      <c r="L90" s="94"/>
      <c r="M90" s="192"/>
      <c r="N90" s="192" t="s">
        <v>248</v>
      </c>
      <c r="O90" s="192" t="s">
        <v>223</v>
      </c>
      <c r="P90" s="192">
        <v>86</v>
      </c>
      <c r="Q90" s="94"/>
      <c r="R90" s="94"/>
      <c r="S90" s="94"/>
      <c r="T90" s="94"/>
      <c r="U90" s="94"/>
      <c r="V90" s="94"/>
      <c r="Y90" s="94"/>
    </row>
    <row r="91" spans="1:25">
      <c r="A91" s="231"/>
      <c r="B91" s="145" t="s">
        <v>249</v>
      </c>
      <c r="C91" s="145" t="s">
        <v>236</v>
      </c>
      <c r="D91" s="146">
        <f>D75+D77+D79+D81+D83+D85+D87+D89</f>
        <v>0</v>
      </c>
      <c r="E91" s="146">
        <f t="shared" si="2"/>
        <v>0</v>
      </c>
      <c r="F91" s="94"/>
      <c r="G91" s="94"/>
      <c r="H91" s="94"/>
      <c r="I91" s="139"/>
      <c r="J91" s="94"/>
      <c r="L91" s="94"/>
      <c r="M91" s="192"/>
      <c r="N91" s="192" t="s">
        <v>249</v>
      </c>
      <c r="O91" s="192" t="s">
        <v>236</v>
      </c>
      <c r="P91" s="192">
        <v>87</v>
      </c>
      <c r="Q91" s="94"/>
      <c r="R91" s="94"/>
      <c r="S91" s="94"/>
      <c r="T91" s="94"/>
      <c r="U91" s="94"/>
      <c r="V91" s="94"/>
      <c r="Y91" s="94"/>
    </row>
    <row r="92" spans="1:25">
      <c r="A92" s="233" t="s">
        <v>250</v>
      </c>
      <c r="B92" s="151" t="s">
        <v>58</v>
      </c>
      <c r="C92" s="151" t="s">
        <v>223</v>
      </c>
      <c r="D92" s="152">
        <f>PV_Module!B45</f>
        <v>0</v>
      </c>
      <c r="E92" s="152">
        <f t="shared" si="2"/>
        <v>0</v>
      </c>
      <c r="F92" s="94"/>
      <c r="G92" s="94"/>
      <c r="H92" s="94"/>
      <c r="I92" s="139"/>
      <c r="J92" s="94"/>
      <c r="L92" s="94"/>
      <c r="M92" s="192" t="s">
        <v>250</v>
      </c>
      <c r="N92" s="192" t="s">
        <v>58</v>
      </c>
      <c r="O92" s="192" t="s">
        <v>223</v>
      </c>
      <c r="P92" s="192">
        <v>88</v>
      </c>
      <c r="Q92" s="94"/>
      <c r="R92" s="94"/>
      <c r="S92" s="94"/>
      <c r="T92" s="94"/>
      <c r="U92" s="94"/>
      <c r="V92" s="94"/>
      <c r="Y92" s="94"/>
    </row>
    <row r="93" spans="1:25">
      <c r="A93" s="234"/>
      <c r="B93" s="145" t="s">
        <v>58</v>
      </c>
      <c r="C93" s="145" t="s">
        <v>236</v>
      </c>
      <c r="D93" s="146">
        <f>PV_Module!C45</f>
        <v>0</v>
      </c>
      <c r="E93" s="146">
        <f t="shared" si="2"/>
        <v>0</v>
      </c>
      <c r="F93" s="94"/>
      <c r="G93" s="94"/>
      <c r="H93" s="94"/>
      <c r="I93" s="139"/>
      <c r="J93" s="94"/>
      <c r="L93" s="94"/>
      <c r="M93" s="192"/>
      <c r="N93" s="192" t="s">
        <v>58</v>
      </c>
      <c r="O93" s="192" t="s">
        <v>236</v>
      </c>
      <c r="P93" s="192">
        <v>89</v>
      </c>
      <c r="Q93" s="94"/>
      <c r="R93" s="94"/>
      <c r="S93" s="94"/>
      <c r="T93" s="94"/>
      <c r="U93" s="94"/>
      <c r="V93" s="94"/>
      <c r="Y93" s="94"/>
    </row>
    <row r="94" spans="1:25">
      <c r="A94" s="233" t="s">
        <v>251</v>
      </c>
      <c r="B94" s="151" t="s">
        <v>252</v>
      </c>
      <c r="C94" s="151" t="s">
        <v>223</v>
      </c>
      <c r="D94" s="152">
        <f>PV_Module!B52</f>
        <v>0</v>
      </c>
      <c r="E94" s="152">
        <f t="shared" si="2"/>
        <v>0</v>
      </c>
      <c r="F94" s="94"/>
      <c r="G94" s="94"/>
      <c r="H94" s="94"/>
      <c r="I94" s="139"/>
      <c r="J94" s="94"/>
      <c r="L94" s="94"/>
      <c r="M94" s="192" t="s">
        <v>251</v>
      </c>
      <c r="N94" s="192" t="s">
        <v>252</v>
      </c>
      <c r="O94" s="192" t="s">
        <v>223</v>
      </c>
      <c r="P94" s="192">
        <v>90</v>
      </c>
      <c r="Q94" s="94"/>
      <c r="R94" s="94"/>
      <c r="S94" s="94"/>
      <c r="T94" s="94"/>
      <c r="U94" s="94"/>
      <c r="V94" s="94"/>
      <c r="Y94" s="94"/>
    </row>
    <row r="95" spans="1:25">
      <c r="A95" s="234"/>
      <c r="B95" s="145" t="s">
        <v>252</v>
      </c>
      <c r="C95" s="145" t="s">
        <v>236</v>
      </c>
      <c r="D95" s="146">
        <f>PV_Module!C52</f>
        <v>0</v>
      </c>
      <c r="E95" s="146">
        <f t="shared" si="2"/>
        <v>0</v>
      </c>
      <c r="F95" s="94"/>
      <c r="G95" s="94"/>
      <c r="H95" s="94"/>
      <c r="I95" s="139"/>
      <c r="J95" s="94"/>
      <c r="L95" s="94"/>
      <c r="M95" s="192"/>
      <c r="N95" s="192" t="s">
        <v>252</v>
      </c>
      <c r="O95" s="192" t="s">
        <v>236</v>
      </c>
      <c r="P95" s="192">
        <v>91</v>
      </c>
      <c r="Q95" s="94"/>
      <c r="R95" s="94"/>
      <c r="S95" s="94"/>
      <c r="T95" s="94"/>
      <c r="U95" s="94"/>
      <c r="V95" s="94"/>
      <c r="Y95" s="94"/>
    </row>
    <row r="96" spans="1:25" ht="15" customHeight="1">
      <c r="A96" s="153"/>
      <c r="B96" s="151" t="s">
        <v>293</v>
      </c>
      <c r="C96" s="151"/>
      <c r="D96" s="152" t="s">
        <v>390</v>
      </c>
      <c r="E96" s="152"/>
      <c r="F96" s="94"/>
      <c r="G96" s="94"/>
      <c r="H96" s="94"/>
      <c r="I96" s="139"/>
      <c r="J96" s="94"/>
      <c r="L96" s="94"/>
      <c r="M96" s="192" t="s">
        <v>255</v>
      </c>
      <c r="N96" s="192" t="s">
        <v>382</v>
      </c>
      <c r="O96" s="192" t="s">
        <v>383</v>
      </c>
      <c r="P96" s="192">
        <v>92</v>
      </c>
      <c r="Q96" s="94"/>
      <c r="R96" s="94"/>
      <c r="S96" s="94"/>
      <c r="T96" s="94"/>
      <c r="U96" s="94"/>
      <c r="V96" s="94"/>
      <c r="Y96" s="94"/>
    </row>
    <row r="97" spans="1:126">
      <c r="A97" s="227" t="s">
        <v>255</v>
      </c>
      <c r="B97" s="143" t="s">
        <v>253</v>
      </c>
      <c r="C97" s="143" t="s">
        <v>223</v>
      </c>
      <c r="D97" s="144">
        <f>PV_Module!B57</f>
        <v>0</v>
      </c>
      <c r="E97" s="144">
        <f t="shared" si="2"/>
        <v>0</v>
      </c>
      <c r="F97" s="94"/>
      <c r="G97" s="94" t="s">
        <v>307</v>
      </c>
      <c r="H97" s="94"/>
      <c r="I97" s="139"/>
      <c r="J97" s="94"/>
      <c r="L97" s="94"/>
      <c r="M97" s="192"/>
      <c r="N97" s="192" t="s">
        <v>253</v>
      </c>
      <c r="O97" s="192" t="s">
        <v>223</v>
      </c>
      <c r="P97" s="192">
        <v>93</v>
      </c>
      <c r="Q97" s="94"/>
      <c r="R97" s="94"/>
      <c r="S97" s="94"/>
      <c r="T97" s="94"/>
      <c r="U97" s="94"/>
      <c r="V97" s="94"/>
      <c r="Y97" s="94"/>
    </row>
    <row r="98" spans="1:126">
      <c r="A98" s="227"/>
      <c r="B98" s="143" t="s">
        <v>256</v>
      </c>
      <c r="C98" s="143" t="s">
        <v>257</v>
      </c>
      <c r="D98" s="144">
        <f>PV_Module!B58</f>
        <v>0</v>
      </c>
      <c r="E98" s="144">
        <f t="shared" ref="E98:E99" si="3">D98</f>
        <v>0</v>
      </c>
      <c r="F98" s="94"/>
      <c r="G98" s="94" t="s">
        <v>307</v>
      </c>
      <c r="H98" s="94"/>
      <c r="I98" s="139"/>
      <c r="J98" s="94"/>
      <c r="L98" s="94"/>
      <c r="M98" s="192"/>
      <c r="N98" s="192" t="s">
        <v>256</v>
      </c>
      <c r="O98" s="192" t="s">
        <v>257</v>
      </c>
      <c r="P98" s="192">
        <v>94</v>
      </c>
      <c r="Q98" s="94"/>
      <c r="R98" s="94"/>
      <c r="S98" s="94"/>
      <c r="T98" s="94"/>
      <c r="U98" s="94"/>
      <c r="V98" s="94"/>
      <c r="Y98" s="94"/>
    </row>
    <row r="99" spans="1:126">
      <c r="A99" s="228"/>
      <c r="B99" s="154" t="s">
        <v>255</v>
      </c>
      <c r="C99" s="154" t="s">
        <v>236</v>
      </c>
      <c r="D99" s="155">
        <f>PV_Module!B59</f>
        <v>0</v>
      </c>
      <c r="E99" s="155">
        <f t="shared" si="3"/>
        <v>0</v>
      </c>
      <c r="F99" s="94"/>
      <c r="G99" s="94" t="s">
        <v>307</v>
      </c>
      <c r="H99" s="94"/>
      <c r="I99" s="139"/>
      <c r="J99" s="94"/>
      <c r="L99" s="94"/>
      <c r="M99" s="192"/>
      <c r="N99" s="192" t="s">
        <v>255</v>
      </c>
      <c r="O99" s="192" t="s">
        <v>236</v>
      </c>
      <c r="P99" s="192">
        <v>95</v>
      </c>
      <c r="Q99" s="94"/>
      <c r="R99" s="94"/>
      <c r="S99" s="94"/>
      <c r="T99" s="94"/>
      <c r="U99" s="94"/>
      <c r="V99" s="94"/>
      <c r="Y99" s="94"/>
    </row>
    <row r="100" spans="1:126" ht="14.25" customHeight="1" outlineLevel="1">
      <c r="A100" s="94"/>
      <c r="B100" s="156" t="s">
        <v>258</v>
      </c>
      <c r="C100" s="156"/>
      <c r="D100" s="157"/>
      <c r="E100" s="158"/>
      <c r="F100" s="94"/>
      <c r="G100" s="94"/>
      <c r="H100" s="94"/>
      <c r="I100" s="94"/>
      <c r="J100" s="94"/>
      <c r="L100" s="94"/>
      <c r="M100" s="192"/>
      <c r="N100" s="192" t="s">
        <v>385</v>
      </c>
      <c r="O100" s="192" t="s">
        <v>383</v>
      </c>
      <c r="P100" s="192">
        <v>96</v>
      </c>
      <c r="Q100" s="94"/>
      <c r="R100" s="94"/>
      <c r="S100" s="94"/>
      <c r="T100" s="94"/>
      <c r="U100" s="94"/>
      <c r="V100" s="94"/>
      <c r="Y100" s="94"/>
    </row>
    <row r="101" spans="1:126" ht="14.25" customHeight="1" outlineLevel="1">
      <c r="A101" s="94"/>
      <c r="B101" s="143" t="s">
        <v>259</v>
      </c>
      <c r="C101" s="143"/>
      <c r="D101" s="159"/>
      <c r="E101" s="160"/>
      <c r="F101" s="94"/>
      <c r="G101" s="94"/>
      <c r="H101" s="94"/>
      <c r="I101" s="94"/>
      <c r="J101" s="94"/>
      <c r="L101" s="94"/>
      <c r="M101" s="192"/>
      <c r="N101" s="192" t="s">
        <v>386</v>
      </c>
      <c r="O101" s="192" t="s">
        <v>383</v>
      </c>
      <c r="P101" s="192">
        <v>97</v>
      </c>
      <c r="Q101" s="94"/>
      <c r="R101" s="94"/>
      <c r="S101" s="94"/>
      <c r="T101" s="94"/>
      <c r="U101" s="94"/>
      <c r="V101" s="94"/>
      <c r="Y101" s="94"/>
    </row>
    <row r="102" spans="1:126" ht="14.25" customHeight="1" outlineLevel="1">
      <c r="A102" s="94"/>
      <c r="B102" s="143" t="s">
        <v>260</v>
      </c>
      <c r="C102" s="145"/>
      <c r="D102" s="161"/>
      <c r="E102" s="162"/>
      <c r="F102" s="94"/>
      <c r="G102" s="94"/>
      <c r="H102" s="94"/>
      <c r="I102" s="94"/>
      <c r="J102" s="94"/>
      <c r="L102" s="94"/>
      <c r="M102" s="192"/>
      <c r="N102" s="192" t="s">
        <v>387</v>
      </c>
      <c r="O102" s="192" t="s">
        <v>383</v>
      </c>
      <c r="P102" s="192">
        <v>98</v>
      </c>
      <c r="Q102" s="94"/>
      <c r="R102" s="94"/>
      <c r="S102" s="94"/>
      <c r="T102" s="94"/>
      <c r="U102" s="94"/>
      <c r="V102" s="94"/>
      <c r="Y102" s="94"/>
    </row>
    <row r="103" spans="1:126" ht="14.25" customHeight="1" outlineLevel="1">
      <c r="A103" s="94"/>
      <c r="B103" s="143" t="s">
        <v>261</v>
      </c>
      <c r="C103" s="145"/>
      <c r="D103" s="161"/>
      <c r="E103" s="162"/>
      <c r="F103" s="94"/>
      <c r="G103" s="94"/>
      <c r="H103" s="94"/>
      <c r="I103" s="94"/>
      <c r="J103" s="94"/>
      <c r="L103" s="94"/>
      <c r="M103" s="192"/>
      <c r="N103" s="192" t="s">
        <v>388</v>
      </c>
      <c r="O103" s="192" t="s">
        <v>383</v>
      </c>
      <c r="P103" s="192">
        <v>99</v>
      </c>
      <c r="Q103" s="94"/>
      <c r="R103" s="94"/>
      <c r="S103" s="94"/>
      <c r="T103" s="94"/>
      <c r="U103" s="94"/>
      <c r="V103" s="94"/>
      <c r="Y103" s="94"/>
    </row>
    <row r="104" spans="1:126" ht="14.25" customHeight="1" outlineLevel="1">
      <c r="A104" s="94"/>
      <c r="B104" s="145" t="s">
        <v>262</v>
      </c>
      <c r="C104" s="145"/>
      <c r="D104" s="161"/>
      <c r="E104" s="162" t="s">
        <v>263</v>
      </c>
      <c r="F104" s="94"/>
      <c r="G104" s="94"/>
      <c r="H104" s="94"/>
      <c r="I104" s="94"/>
      <c r="J104" s="94"/>
      <c r="L104" s="94"/>
      <c r="M104" s="192"/>
      <c r="N104" s="192" t="s">
        <v>389</v>
      </c>
      <c r="O104" s="192" t="s">
        <v>383</v>
      </c>
      <c r="P104" s="192">
        <v>100</v>
      </c>
      <c r="Q104" s="94"/>
      <c r="R104" s="94"/>
      <c r="S104" s="94"/>
      <c r="T104" s="94"/>
      <c r="U104" s="94"/>
      <c r="V104" s="94"/>
      <c r="Y104" s="94"/>
    </row>
    <row r="105" spans="1:126" s="169" customFormat="1" ht="12">
      <c r="A105" s="163"/>
      <c r="B105" s="164" t="s">
        <v>34</v>
      </c>
      <c r="C105" s="164"/>
      <c r="D105" s="165"/>
      <c r="E105" s="166" t="str">
        <f>Referenz!B2</f>
        <v>1.5</v>
      </c>
      <c r="F105" s="167"/>
      <c r="G105" s="167"/>
      <c r="H105" s="167"/>
      <c r="I105" s="167"/>
      <c r="J105" s="167"/>
      <c r="K105" s="168"/>
      <c r="L105" s="167"/>
      <c r="M105" s="192"/>
      <c r="N105" s="192" t="s">
        <v>306</v>
      </c>
      <c r="O105" s="192" t="s">
        <v>384</v>
      </c>
      <c r="P105" s="192">
        <v>101</v>
      </c>
      <c r="Q105" s="94"/>
      <c r="R105" s="94"/>
      <c r="S105" s="94"/>
      <c r="T105" s="94"/>
      <c r="U105" s="94"/>
      <c r="V105" s="167"/>
      <c r="W105" s="167"/>
      <c r="Y105" s="167"/>
    </row>
    <row r="106" spans="1:126" ht="14.25" hidden="1" customHeight="1" outlineLevel="1">
      <c r="H106" s="94"/>
      <c r="I106" s="94"/>
      <c r="J106" s="94"/>
      <c r="M106" s="94"/>
      <c r="N106" s="94"/>
      <c r="O106" s="94"/>
      <c r="P106" s="94"/>
      <c r="Q106" s="167"/>
      <c r="R106" s="167"/>
      <c r="S106" s="167"/>
      <c r="T106" s="167"/>
      <c r="U106" s="167"/>
      <c r="W106" s="170"/>
      <c r="AC106" s="171"/>
      <c r="AD106" s="128"/>
      <c r="AE106" s="128"/>
      <c r="AF106" s="128"/>
      <c r="AG106" s="172"/>
      <c r="AH106" s="128"/>
      <c r="AI106" s="128"/>
      <c r="AJ106" s="128"/>
      <c r="AK106" s="172"/>
      <c r="AL106" s="173"/>
      <c r="AM106" s="128"/>
      <c r="AN106" s="128"/>
      <c r="AO106" s="128"/>
      <c r="AP106" s="128"/>
      <c r="AQ106" s="128"/>
      <c r="AR106" s="128"/>
      <c r="AS106" s="128"/>
      <c r="AT106" s="128"/>
      <c r="AU106" s="128"/>
      <c r="AV106" s="128"/>
      <c r="AW106" s="128"/>
      <c r="AX106" s="128"/>
      <c r="AY106" s="128"/>
      <c r="AZ106" s="128"/>
      <c r="BA106" s="128"/>
      <c r="BB106" s="128"/>
      <c r="BC106" s="128"/>
      <c r="BD106" s="128"/>
      <c r="BE106" s="128"/>
      <c r="BF106" s="128"/>
      <c r="BG106" s="128"/>
      <c r="BH106" s="128"/>
      <c r="BI106" s="128"/>
      <c r="BJ106" s="128"/>
      <c r="BK106" s="128"/>
      <c r="BL106" s="128"/>
      <c r="BM106" s="128"/>
      <c r="BN106" s="128"/>
      <c r="BO106" s="128"/>
      <c r="BP106" s="128"/>
      <c r="BQ106" s="128"/>
      <c r="BR106" s="128"/>
      <c r="BS106" s="128"/>
      <c r="BT106" s="128"/>
      <c r="BU106" s="172"/>
      <c r="BV106" s="173"/>
      <c r="BW106" s="128"/>
      <c r="BX106" s="128"/>
      <c r="BY106" s="128"/>
      <c r="BZ106" s="128"/>
      <c r="CA106" s="128"/>
      <c r="CB106" s="128"/>
      <c r="CC106" s="128"/>
      <c r="CD106" s="128"/>
      <c r="CE106" s="128"/>
      <c r="CF106" s="128"/>
      <c r="CG106" s="128"/>
      <c r="CH106" s="128"/>
      <c r="CI106" s="128"/>
      <c r="CJ106" s="128"/>
      <c r="CK106" s="128"/>
      <c r="CL106" s="128"/>
      <c r="CM106" s="128"/>
      <c r="CN106" s="128"/>
      <c r="CO106" s="128"/>
      <c r="CP106" s="128"/>
      <c r="CQ106" s="128"/>
      <c r="CR106" s="128"/>
      <c r="CS106" s="128"/>
      <c r="CT106" s="128"/>
      <c r="CU106" s="128"/>
      <c r="CV106" s="128"/>
      <c r="CW106" s="128"/>
      <c r="CX106" s="128"/>
      <c r="CY106" s="128"/>
      <c r="CZ106" s="128"/>
      <c r="DA106" s="128"/>
      <c r="DB106" s="128"/>
      <c r="DC106" s="128"/>
      <c r="DD106" s="128"/>
      <c r="DE106" s="172"/>
      <c r="DF106" s="171"/>
      <c r="DG106" s="128"/>
      <c r="DH106" s="128"/>
      <c r="DI106" s="128"/>
      <c r="DJ106" s="128"/>
      <c r="DK106" s="172"/>
      <c r="DT106" s="128"/>
      <c r="DU106" s="128"/>
      <c r="DV106" s="171"/>
    </row>
    <row r="107" spans="1:126" ht="14.25" hidden="1" customHeight="1" outlineLevel="1">
      <c r="E107" s="96" t="s">
        <v>289</v>
      </c>
      <c r="H107" s="94"/>
      <c r="I107" s="94"/>
      <c r="J107" s="94"/>
      <c r="M107" s="94"/>
      <c r="N107" s="94"/>
      <c r="O107" s="94"/>
      <c r="P107" s="94"/>
      <c r="Q107" s="94"/>
      <c r="W107" s="170"/>
      <c r="AC107" s="171"/>
      <c r="AD107" s="128"/>
      <c r="AE107" s="128"/>
      <c r="AF107" s="128"/>
      <c r="AG107" s="172"/>
      <c r="AH107" s="128"/>
      <c r="AI107" s="128"/>
      <c r="AJ107" s="128"/>
      <c r="AK107" s="172"/>
      <c r="AL107" s="173"/>
      <c r="AM107" s="128"/>
      <c r="AN107" s="128"/>
      <c r="AO107" s="128"/>
      <c r="AP107" s="128"/>
      <c r="AQ107" s="128"/>
      <c r="AR107" s="128"/>
      <c r="AS107" s="128"/>
      <c r="AT107" s="128"/>
      <c r="AU107" s="128"/>
      <c r="AV107" s="128"/>
      <c r="AW107" s="128"/>
      <c r="AX107" s="128"/>
      <c r="AY107" s="128"/>
      <c r="AZ107" s="128"/>
      <c r="BA107" s="128"/>
      <c r="BB107" s="128"/>
      <c r="BC107" s="128"/>
      <c r="BD107" s="128"/>
      <c r="BE107" s="128"/>
      <c r="BF107" s="128"/>
      <c r="BG107" s="128"/>
      <c r="BH107" s="128"/>
      <c r="BI107" s="128"/>
      <c r="BJ107" s="128"/>
      <c r="BK107" s="128"/>
      <c r="BL107" s="128"/>
      <c r="BM107" s="128"/>
      <c r="BN107" s="128"/>
      <c r="BO107" s="128"/>
      <c r="BP107" s="128"/>
      <c r="BQ107" s="128"/>
      <c r="BR107" s="128"/>
      <c r="BS107" s="128"/>
      <c r="BT107" s="128"/>
      <c r="BU107" s="172"/>
      <c r="BV107" s="173"/>
      <c r="BW107" s="128"/>
      <c r="BX107" s="128"/>
      <c r="BY107" s="128"/>
      <c r="BZ107" s="128"/>
      <c r="CA107" s="128"/>
      <c r="CB107" s="128"/>
      <c r="CC107" s="128"/>
      <c r="CD107" s="128"/>
      <c r="CE107" s="128"/>
      <c r="CF107" s="128"/>
      <c r="CG107" s="128"/>
      <c r="CH107" s="128"/>
      <c r="CI107" s="128"/>
      <c r="CJ107" s="128"/>
      <c r="CK107" s="128"/>
      <c r="CL107" s="128"/>
      <c r="CM107" s="128"/>
      <c r="CN107" s="128"/>
      <c r="CO107" s="128"/>
      <c r="CP107" s="128"/>
      <c r="CQ107" s="128"/>
      <c r="CR107" s="128"/>
      <c r="CS107" s="128"/>
      <c r="CT107" s="128"/>
      <c r="CU107" s="128"/>
      <c r="CV107" s="128"/>
      <c r="CW107" s="128"/>
      <c r="CX107" s="128"/>
      <c r="CY107" s="128"/>
      <c r="CZ107" s="128"/>
      <c r="DA107" s="128"/>
      <c r="DB107" s="128"/>
      <c r="DC107" s="128"/>
      <c r="DD107" s="128"/>
      <c r="DE107" s="172"/>
      <c r="DF107" s="171"/>
      <c r="DG107" s="128"/>
      <c r="DH107" s="128"/>
      <c r="DI107" s="128"/>
      <c r="DJ107" s="128"/>
      <c r="DK107" s="172"/>
      <c r="DT107" s="128"/>
      <c r="DU107" s="128"/>
      <c r="DV107" s="171"/>
    </row>
    <row r="108" spans="1:126" ht="14.25" hidden="1" customHeight="1" outlineLevel="1">
      <c r="E108" s="174" t="s">
        <v>264</v>
      </c>
      <c r="H108" s="94"/>
      <c r="I108" s="94"/>
      <c r="J108" s="94"/>
      <c r="M108" s="94"/>
      <c r="N108" s="94"/>
      <c r="O108" s="94"/>
      <c r="P108" s="94"/>
      <c r="Q108" s="94"/>
      <c r="W108" s="170"/>
      <c r="AC108" s="171"/>
      <c r="AD108" s="128"/>
      <c r="AE108" s="128"/>
      <c r="AF108" s="128"/>
      <c r="AG108" s="172"/>
      <c r="AH108" s="128"/>
      <c r="AI108" s="128"/>
      <c r="AJ108" s="128"/>
      <c r="AK108" s="172"/>
      <c r="AL108" s="173"/>
      <c r="AM108" s="128"/>
      <c r="AN108" s="128"/>
      <c r="AO108" s="128"/>
      <c r="AP108" s="128"/>
      <c r="AQ108" s="128"/>
      <c r="AR108" s="128"/>
      <c r="AS108" s="128"/>
      <c r="AT108" s="128"/>
      <c r="AU108" s="128"/>
      <c r="AV108" s="128"/>
      <c r="AW108" s="128"/>
      <c r="AX108" s="128"/>
      <c r="AY108" s="128"/>
      <c r="AZ108" s="128"/>
      <c r="BA108" s="128"/>
      <c r="BB108" s="128"/>
      <c r="BC108" s="128"/>
      <c r="BD108" s="128"/>
      <c r="BE108" s="128"/>
      <c r="BF108" s="128"/>
      <c r="BG108" s="128"/>
      <c r="BH108" s="128"/>
      <c r="BI108" s="128"/>
      <c r="BJ108" s="128"/>
      <c r="BK108" s="128"/>
      <c r="BL108" s="128"/>
      <c r="BM108" s="128"/>
      <c r="BN108" s="128"/>
      <c r="BO108" s="128"/>
      <c r="BP108" s="128"/>
      <c r="BQ108" s="128"/>
      <c r="BR108" s="128"/>
      <c r="BS108" s="128"/>
      <c r="BT108" s="128"/>
      <c r="BU108" s="172"/>
      <c r="BV108" s="173"/>
      <c r="BW108" s="128"/>
      <c r="BX108" s="128"/>
      <c r="BY108" s="128"/>
      <c r="BZ108" s="128"/>
      <c r="CA108" s="128"/>
      <c r="CB108" s="128"/>
      <c r="CC108" s="128"/>
      <c r="CD108" s="128"/>
      <c r="CE108" s="128"/>
      <c r="CF108" s="128"/>
      <c r="CG108" s="128"/>
      <c r="CH108" s="128"/>
      <c r="CI108" s="128"/>
      <c r="CJ108" s="128"/>
      <c r="CK108" s="128"/>
      <c r="CL108" s="128"/>
      <c r="CM108" s="128"/>
      <c r="CN108" s="128"/>
      <c r="CO108" s="128"/>
      <c r="CP108" s="128"/>
      <c r="CQ108" s="128"/>
      <c r="CR108" s="128"/>
      <c r="CS108" s="128"/>
      <c r="CT108" s="128"/>
      <c r="CU108" s="128"/>
      <c r="CV108" s="128"/>
      <c r="CW108" s="128"/>
      <c r="CX108" s="128"/>
      <c r="CY108" s="128"/>
      <c r="CZ108" s="128"/>
      <c r="DA108" s="128"/>
      <c r="DB108" s="128"/>
      <c r="DC108" s="128"/>
      <c r="DD108" s="128"/>
      <c r="DE108" s="172"/>
      <c r="DF108" s="171"/>
      <c r="DG108" s="128"/>
      <c r="DH108" s="128"/>
      <c r="DI108" s="128"/>
      <c r="DJ108" s="128"/>
      <c r="DK108" s="172"/>
      <c r="DT108" s="128"/>
      <c r="DU108" s="128"/>
      <c r="DV108" s="171"/>
    </row>
    <row r="109" spans="1:126" ht="14.25" hidden="1" customHeight="1" outlineLevel="1">
      <c r="E109" s="174" t="s">
        <v>220</v>
      </c>
      <c r="H109" s="94"/>
      <c r="I109" s="94"/>
      <c r="J109" s="94"/>
      <c r="M109" s="94"/>
      <c r="N109" s="94"/>
      <c r="O109" s="94"/>
      <c r="P109" s="94"/>
      <c r="Q109" s="94"/>
      <c r="W109" s="170"/>
      <c r="AC109" s="171"/>
      <c r="AD109" s="128"/>
      <c r="AE109" s="128"/>
      <c r="AF109" s="128"/>
      <c r="AG109" s="172"/>
      <c r="AH109" s="128"/>
      <c r="AI109" s="128"/>
      <c r="AJ109" s="128"/>
      <c r="AK109" s="172"/>
      <c r="AL109" s="173"/>
      <c r="AM109" s="128"/>
      <c r="AN109" s="128"/>
      <c r="AO109" s="128"/>
      <c r="AP109" s="128"/>
      <c r="AQ109" s="128"/>
      <c r="AR109" s="128"/>
      <c r="AS109" s="128"/>
      <c r="AT109" s="128"/>
      <c r="AU109" s="128"/>
      <c r="AV109" s="128"/>
      <c r="AW109" s="128"/>
      <c r="AX109" s="128"/>
      <c r="AY109" s="128"/>
      <c r="AZ109" s="128"/>
      <c r="BA109" s="128"/>
      <c r="BB109" s="128"/>
      <c r="BC109" s="128"/>
      <c r="BD109" s="128"/>
      <c r="BE109" s="128"/>
      <c r="BF109" s="128"/>
      <c r="BG109" s="128"/>
      <c r="BH109" s="128"/>
      <c r="BI109" s="128"/>
      <c r="BJ109" s="128"/>
      <c r="BK109" s="128"/>
      <c r="BL109" s="128"/>
      <c r="BM109" s="128"/>
      <c r="BN109" s="128"/>
      <c r="BO109" s="128"/>
      <c r="BP109" s="128"/>
      <c r="BQ109" s="128"/>
      <c r="BR109" s="128"/>
      <c r="BS109" s="128"/>
      <c r="BT109" s="128"/>
      <c r="BU109" s="172"/>
      <c r="BV109" s="173"/>
      <c r="BW109" s="128"/>
      <c r="BX109" s="128"/>
      <c r="BY109" s="128"/>
      <c r="BZ109" s="128"/>
      <c r="CA109" s="128"/>
      <c r="CB109" s="128"/>
      <c r="CC109" s="128"/>
      <c r="CD109" s="128"/>
      <c r="CE109" s="128"/>
      <c r="CF109" s="128"/>
      <c r="CG109" s="128"/>
      <c r="CH109" s="128"/>
      <c r="CI109" s="128"/>
      <c r="CJ109" s="128"/>
      <c r="CK109" s="128"/>
      <c r="CL109" s="128"/>
      <c r="CM109" s="128"/>
      <c r="CN109" s="128"/>
      <c r="CO109" s="128"/>
      <c r="CP109" s="128"/>
      <c r="CQ109" s="128"/>
      <c r="CR109" s="128"/>
      <c r="CS109" s="128"/>
      <c r="CT109" s="128"/>
      <c r="CU109" s="128"/>
      <c r="CV109" s="128"/>
      <c r="CW109" s="128"/>
      <c r="CX109" s="128"/>
      <c r="CY109" s="128"/>
      <c r="CZ109" s="128"/>
      <c r="DA109" s="128"/>
      <c r="DB109" s="128"/>
      <c r="DC109" s="128"/>
      <c r="DD109" s="128"/>
      <c r="DE109" s="172"/>
      <c r="DF109" s="171"/>
      <c r="DG109" s="128"/>
      <c r="DH109" s="128"/>
      <c r="DI109" s="128"/>
      <c r="DJ109" s="128"/>
      <c r="DK109" s="172"/>
      <c r="DT109" s="128"/>
      <c r="DU109" s="128"/>
      <c r="DV109" s="171"/>
    </row>
    <row r="110" spans="1:126" ht="14.25" hidden="1" customHeight="1" outlineLevel="1">
      <c r="E110" s="174" t="s">
        <v>265</v>
      </c>
      <c r="H110" s="94"/>
      <c r="I110" s="94"/>
      <c r="J110" s="94"/>
      <c r="M110" s="94"/>
      <c r="N110" s="94"/>
      <c r="O110" s="94"/>
      <c r="P110" s="94"/>
      <c r="Q110" s="94"/>
      <c r="W110" s="170"/>
      <c r="AC110" s="171"/>
      <c r="AD110" s="128"/>
      <c r="AE110" s="128"/>
      <c r="AF110" s="128"/>
      <c r="AG110" s="172"/>
      <c r="AH110" s="128"/>
      <c r="AI110" s="128"/>
      <c r="AJ110" s="128"/>
      <c r="AK110" s="172"/>
      <c r="AL110" s="173"/>
      <c r="AM110" s="128"/>
      <c r="AN110" s="128"/>
      <c r="AO110" s="128"/>
      <c r="AP110" s="128"/>
      <c r="AQ110" s="128"/>
      <c r="AR110" s="128"/>
      <c r="AS110" s="128"/>
      <c r="AT110" s="128"/>
      <c r="AU110" s="128"/>
      <c r="AV110" s="128"/>
      <c r="AW110" s="128"/>
      <c r="AX110" s="128"/>
      <c r="AY110" s="128"/>
      <c r="AZ110" s="128"/>
      <c r="BA110" s="128"/>
      <c r="BB110" s="128"/>
      <c r="BC110" s="128"/>
      <c r="BD110" s="128"/>
      <c r="BE110" s="128"/>
      <c r="BF110" s="128"/>
      <c r="BG110" s="128"/>
      <c r="BH110" s="128"/>
      <c r="BI110" s="128"/>
      <c r="BJ110" s="128"/>
      <c r="BK110" s="128"/>
      <c r="BL110" s="128"/>
      <c r="BM110" s="128"/>
      <c r="BN110" s="128"/>
      <c r="BO110" s="128"/>
      <c r="BP110" s="128"/>
      <c r="BQ110" s="128"/>
      <c r="BR110" s="128"/>
      <c r="BS110" s="128"/>
      <c r="BT110" s="128"/>
      <c r="BU110" s="172"/>
      <c r="BV110" s="173"/>
      <c r="BW110" s="128"/>
      <c r="BX110" s="128"/>
      <c r="BY110" s="128"/>
      <c r="BZ110" s="128"/>
      <c r="CA110" s="128"/>
      <c r="CB110" s="128"/>
      <c r="CC110" s="128"/>
      <c r="CD110" s="128"/>
      <c r="CE110" s="128"/>
      <c r="CF110" s="128"/>
      <c r="CG110" s="128"/>
      <c r="CH110" s="128"/>
      <c r="CI110" s="128"/>
      <c r="CJ110" s="128"/>
      <c r="CK110" s="128"/>
      <c r="CL110" s="128"/>
      <c r="CM110" s="128"/>
      <c r="CN110" s="128"/>
      <c r="CO110" s="128"/>
      <c r="CP110" s="128"/>
      <c r="CQ110" s="128"/>
      <c r="CR110" s="128"/>
      <c r="CS110" s="128"/>
      <c r="CT110" s="128"/>
      <c r="CU110" s="128"/>
      <c r="CV110" s="128"/>
      <c r="CW110" s="128"/>
      <c r="CX110" s="128"/>
      <c r="CY110" s="128"/>
      <c r="CZ110" s="128"/>
      <c r="DA110" s="128"/>
      <c r="DB110" s="128"/>
      <c r="DC110" s="128"/>
      <c r="DD110" s="128"/>
      <c r="DE110" s="172"/>
      <c r="DF110" s="171"/>
      <c r="DG110" s="128"/>
      <c r="DH110" s="128"/>
      <c r="DI110" s="128"/>
      <c r="DJ110" s="128"/>
      <c r="DK110" s="172"/>
      <c r="DT110" s="128"/>
      <c r="DU110" s="128"/>
      <c r="DV110" s="171"/>
    </row>
    <row r="111" spans="1:126" ht="14.25" hidden="1" customHeight="1" outlineLevel="1">
      <c r="E111" s="174" t="s">
        <v>266</v>
      </c>
      <c r="H111" s="94"/>
      <c r="I111" s="94"/>
      <c r="J111" s="94"/>
      <c r="M111" s="94"/>
      <c r="N111" s="94"/>
      <c r="O111" s="94"/>
      <c r="P111" s="94"/>
      <c r="Q111" s="94"/>
      <c r="W111" s="170"/>
      <c r="AC111" s="171"/>
      <c r="AD111" s="128"/>
      <c r="AE111" s="128"/>
      <c r="AF111" s="128"/>
      <c r="AG111" s="172"/>
      <c r="AH111" s="128"/>
      <c r="AI111" s="128"/>
      <c r="AJ111" s="128"/>
      <c r="AK111" s="172"/>
      <c r="AL111" s="173"/>
      <c r="AM111" s="128"/>
      <c r="AN111" s="128"/>
      <c r="AO111" s="128"/>
      <c r="AP111" s="128"/>
      <c r="AQ111" s="128"/>
      <c r="AR111" s="128"/>
      <c r="AS111" s="128"/>
      <c r="AT111" s="128"/>
      <c r="AU111" s="128"/>
      <c r="AV111" s="128"/>
      <c r="AW111" s="128"/>
      <c r="AX111" s="128"/>
      <c r="AY111" s="128"/>
      <c r="AZ111" s="128"/>
      <c r="BA111" s="128"/>
      <c r="BB111" s="128"/>
      <c r="BC111" s="128"/>
      <c r="BD111" s="128"/>
      <c r="BE111" s="128"/>
      <c r="BF111" s="128"/>
      <c r="BG111" s="128"/>
      <c r="BH111" s="128"/>
      <c r="BI111" s="128"/>
      <c r="BJ111" s="128"/>
      <c r="BK111" s="128"/>
      <c r="BL111" s="128"/>
      <c r="BM111" s="128"/>
      <c r="BN111" s="128"/>
      <c r="BO111" s="128"/>
      <c r="BP111" s="128"/>
      <c r="BQ111" s="128"/>
      <c r="BR111" s="128"/>
      <c r="BS111" s="128"/>
      <c r="BT111" s="128"/>
      <c r="BU111" s="172"/>
      <c r="BV111" s="173"/>
      <c r="BW111" s="128"/>
      <c r="BX111" s="128"/>
      <c r="BY111" s="128"/>
      <c r="BZ111" s="128"/>
      <c r="CA111" s="128"/>
      <c r="CB111" s="128"/>
      <c r="CC111" s="128"/>
      <c r="CD111" s="128"/>
      <c r="CE111" s="128"/>
      <c r="CF111" s="128"/>
      <c r="CG111" s="128"/>
      <c r="CH111" s="128"/>
      <c r="CI111" s="128"/>
      <c r="CJ111" s="128"/>
      <c r="CK111" s="128"/>
      <c r="CL111" s="128"/>
      <c r="CM111" s="128"/>
      <c r="CN111" s="128"/>
      <c r="CO111" s="128"/>
      <c r="CP111" s="128"/>
      <c r="CQ111" s="128"/>
      <c r="CR111" s="128"/>
      <c r="CS111" s="128"/>
      <c r="CT111" s="128"/>
      <c r="CU111" s="128"/>
      <c r="CV111" s="128"/>
      <c r="CW111" s="128"/>
      <c r="CX111" s="128"/>
      <c r="CY111" s="128"/>
      <c r="CZ111" s="128"/>
      <c r="DA111" s="128"/>
      <c r="DB111" s="128"/>
      <c r="DC111" s="128"/>
      <c r="DD111" s="128"/>
      <c r="DE111" s="172"/>
      <c r="DF111" s="171"/>
      <c r="DG111" s="128"/>
      <c r="DH111" s="128"/>
      <c r="DI111" s="128"/>
      <c r="DJ111" s="128"/>
      <c r="DK111" s="172"/>
      <c r="DT111" s="128"/>
      <c r="DU111" s="128"/>
      <c r="DV111" s="171"/>
    </row>
    <row r="112" spans="1:126" ht="14.25" hidden="1" customHeight="1" outlineLevel="1">
      <c r="E112" s="174" t="s">
        <v>267</v>
      </c>
      <c r="H112" s="94"/>
      <c r="I112" s="94"/>
      <c r="J112" s="94"/>
      <c r="M112" s="94"/>
      <c r="N112" s="94"/>
      <c r="O112" s="94"/>
      <c r="P112" s="94"/>
      <c r="Q112" s="94"/>
      <c r="W112" s="170"/>
      <c r="AC112" s="171"/>
      <c r="AD112" s="128"/>
      <c r="AE112" s="128"/>
      <c r="AF112" s="128"/>
      <c r="AG112" s="172"/>
      <c r="AH112" s="128"/>
      <c r="AI112" s="128"/>
      <c r="AJ112" s="128"/>
      <c r="AK112" s="172"/>
      <c r="AL112" s="173"/>
      <c r="AM112" s="128"/>
      <c r="AN112" s="128"/>
      <c r="AO112" s="128"/>
      <c r="AP112" s="128"/>
      <c r="AQ112" s="128"/>
      <c r="AR112" s="128"/>
      <c r="AS112" s="128"/>
      <c r="AT112" s="128"/>
      <c r="AU112" s="128"/>
      <c r="AV112" s="128"/>
      <c r="AW112" s="128"/>
      <c r="AX112" s="128"/>
      <c r="AY112" s="128"/>
      <c r="AZ112" s="128"/>
      <c r="BA112" s="128"/>
      <c r="BB112" s="128"/>
      <c r="BC112" s="128"/>
      <c r="BD112" s="128"/>
      <c r="BE112" s="128"/>
      <c r="BF112" s="128"/>
      <c r="BG112" s="128"/>
      <c r="BH112" s="128"/>
      <c r="BI112" s="128"/>
      <c r="BJ112" s="128"/>
      <c r="BK112" s="128"/>
      <c r="BL112" s="128"/>
      <c r="BM112" s="128"/>
      <c r="BN112" s="128"/>
      <c r="BO112" s="128"/>
      <c r="BP112" s="128"/>
      <c r="BQ112" s="128"/>
      <c r="BR112" s="128"/>
      <c r="BS112" s="128"/>
      <c r="BT112" s="128"/>
      <c r="BU112" s="172"/>
      <c r="BV112" s="173"/>
      <c r="BW112" s="128"/>
      <c r="BX112" s="128"/>
      <c r="BY112" s="128"/>
      <c r="BZ112" s="128"/>
      <c r="CA112" s="128"/>
      <c r="CB112" s="128"/>
      <c r="CC112" s="128"/>
      <c r="CD112" s="128"/>
      <c r="CE112" s="128"/>
      <c r="CF112" s="128"/>
      <c r="CG112" s="128"/>
      <c r="CH112" s="128"/>
      <c r="CI112" s="128"/>
      <c r="CJ112" s="128"/>
      <c r="CK112" s="128"/>
      <c r="CL112" s="128"/>
      <c r="CM112" s="128"/>
      <c r="CN112" s="128"/>
      <c r="CO112" s="128"/>
      <c r="CP112" s="128"/>
      <c r="CQ112" s="128"/>
      <c r="CR112" s="128"/>
      <c r="CS112" s="128"/>
      <c r="CT112" s="128"/>
      <c r="CU112" s="128"/>
      <c r="CV112" s="128"/>
      <c r="CW112" s="128"/>
      <c r="CX112" s="128"/>
      <c r="CY112" s="128"/>
      <c r="CZ112" s="128"/>
      <c r="DA112" s="128"/>
      <c r="DB112" s="128"/>
      <c r="DC112" s="128"/>
      <c r="DD112" s="128"/>
      <c r="DE112" s="172"/>
      <c r="DF112" s="171"/>
      <c r="DG112" s="128"/>
      <c r="DH112" s="128"/>
      <c r="DI112" s="128"/>
      <c r="DJ112" s="128"/>
      <c r="DK112" s="172"/>
      <c r="DT112" s="128"/>
      <c r="DU112" s="128"/>
      <c r="DV112" s="171"/>
    </row>
    <row r="113" spans="1:126" ht="14.25" hidden="1" customHeight="1" outlineLevel="1">
      <c r="E113" s="174" t="s">
        <v>214</v>
      </c>
      <c r="H113" s="94"/>
      <c r="I113" s="94"/>
      <c r="J113" s="94"/>
      <c r="M113" s="94"/>
      <c r="N113" s="94"/>
      <c r="O113" s="94"/>
      <c r="P113" s="94"/>
      <c r="Q113" s="94"/>
      <c r="W113" s="170"/>
      <c r="AC113" s="171"/>
      <c r="AD113" s="128"/>
      <c r="AE113" s="128"/>
      <c r="AF113" s="128"/>
      <c r="AG113" s="172"/>
      <c r="AH113" s="128"/>
      <c r="AI113" s="128"/>
      <c r="AJ113" s="128"/>
      <c r="AK113" s="172"/>
      <c r="AL113" s="173"/>
      <c r="AM113" s="128"/>
      <c r="AN113" s="128"/>
      <c r="AO113" s="128"/>
      <c r="AP113" s="128"/>
      <c r="AQ113" s="128"/>
      <c r="AR113" s="128"/>
      <c r="AS113" s="128"/>
      <c r="AT113" s="128"/>
      <c r="AU113" s="128"/>
      <c r="AV113" s="128"/>
      <c r="AW113" s="128"/>
      <c r="AX113" s="128"/>
      <c r="AY113" s="128"/>
      <c r="AZ113" s="128"/>
      <c r="BA113" s="128"/>
      <c r="BB113" s="128"/>
      <c r="BC113" s="128"/>
      <c r="BD113" s="128"/>
      <c r="BE113" s="128"/>
      <c r="BF113" s="128"/>
      <c r="BG113" s="128"/>
      <c r="BH113" s="128"/>
      <c r="BI113" s="128"/>
      <c r="BJ113" s="128"/>
      <c r="BK113" s="128"/>
      <c r="BL113" s="128"/>
      <c r="BM113" s="128"/>
      <c r="BN113" s="128"/>
      <c r="BO113" s="128"/>
      <c r="BP113" s="128"/>
      <c r="BQ113" s="128"/>
      <c r="BR113" s="128"/>
      <c r="BS113" s="128"/>
      <c r="BT113" s="128"/>
      <c r="BU113" s="172"/>
      <c r="BV113" s="173"/>
      <c r="BW113" s="128"/>
      <c r="BX113" s="128"/>
      <c r="BY113" s="128"/>
      <c r="BZ113" s="128"/>
      <c r="CA113" s="128"/>
      <c r="CB113" s="128"/>
      <c r="CC113" s="128"/>
      <c r="CD113" s="128"/>
      <c r="CE113" s="128"/>
      <c r="CF113" s="128"/>
      <c r="CG113" s="128"/>
      <c r="CH113" s="128"/>
      <c r="CI113" s="128"/>
      <c r="CJ113" s="128"/>
      <c r="CK113" s="128"/>
      <c r="CL113" s="128"/>
      <c r="CM113" s="128"/>
      <c r="CN113" s="128"/>
      <c r="CO113" s="128"/>
      <c r="CP113" s="128"/>
      <c r="CQ113" s="128"/>
      <c r="CR113" s="128"/>
      <c r="CS113" s="128"/>
      <c r="CT113" s="128"/>
      <c r="CU113" s="128"/>
      <c r="CV113" s="128"/>
      <c r="CW113" s="128"/>
      <c r="CX113" s="128"/>
      <c r="CY113" s="128"/>
      <c r="CZ113" s="128"/>
      <c r="DA113" s="128"/>
      <c r="DB113" s="128"/>
      <c r="DC113" s="128"/>
      <c r="DD113" s="128"/>
      <c r="DE113" s="172"/>
      <c r="DF113" s="171"/>
      <c r="DG113" s="128"/>
      <c r="DH113" s="128"/>
      <c r="DI113" s="128"/>
      <c r="DJ113" s="128"/>
      <c r="DK113" s="172"/>
      <c r="DT113" s="128"/>
      <c r="DU113" s="128"/>
      <c r="DV113" s="171"/>
    </row>
    <row r="114" spans="1:126" ht="14.25" hidden="1" customHeight="1" outlineLevel="1">
      <c r="E114" s="174" t="s">
        <v>268</v>
      </c>
      <c r="H114" s="94"/>
      <c r="I114" s="94"/>
      <c r="J114" s="94"/>
      <c r="M114" s="94"/>
      <c r="N114" s="94"/>
      <c r="O114" s="94"/>
      <c r="P114" s="94"/>
      <c r="Q114" s="94"/>
      <c r="W114" s="170"/>
      <c r="AC114" s="171"/>
      <c r="AD114" s="128"/>
      <c r="AE114" s="128"/>
      <c r="AF114" s="128"/>
      <c r="AG114" s="172"/>
      <c r="AH114" s="128"/>
      <c r="AI114" s="128"/>
      <c r="AJ114" s="128"/>
      <c r="AK114" s="172"/>
      <c r="AL114" s="173"/>
      <c r="AM114" s="128"/>
      <c r="AN114" s="128"/>
      <c r="AO114" s="128"/>
      <c r="AP114" s="128"/>
      <c r="AQ114" s="128"/>
      <c r="AR114" s="128"/>
      <c r="AS114" s="128"/>
      <c r="AT114" s="128"/>
      <c r="AU114" s="128"/>
      <c r="AV114" s="128"/>
      <c r="AW114" s="128"/>
      <c r="AX114" s="128"/>
      <c r="AY114" s="128"/>
      <c r="AZ114" s="128"/>
      <c r="BA114" s="128"/>
      <c r="BB114" s="128"/>
      <c r="BC114" s="128"/>
      <c r="BD114" s="128"/>
      <c r="BE114" s="128"/>
      <c r="BF114" s="128"/>
      <c r="BG114" s="128"/>
      <c r="BH114" s="128"/>
      <c r="BI114" s="128"/>
      <c r="BJ114" s="128"/>
      <c r="BK114" s="128"/>
      <c r="BL114" s="128"/>
      <c r="BM114" s="128"/>
      <c r="BN114" s="128"/>
      <c r="BO114" s="128"/>
      <c r="BP114" s="128"/>
      <c r="BQ114" s="128"/>
      <c r="BR114" s="128"/>
      <c r="BS114" s="128"/>
      <c r="BT114" s="128"/>
      <c r="BU114" s="172"/>
      <c r="BV114" s="173"/>
      <c r="BW114" s="128"/>
      <c r="BX114" s="128"/>
      <c r="BY114" s="128"/>
      <c r="BZ114" s="128"/>
      <c r="CA114" s="128"/>
      <c r="CB114" s="128"/>
      <c r="CC114" s="128"/>
      <c r="CD114" s="128"/>
      <c r="CE114" s="128"/>
      <c r="CF114" s="128"/>
      <c r="CG114" s="128"/>
      <c r="CH114" s="128"/>
      <c r="CI114" s="128"/>
      <c r="CJ114" s="128"/>
      <c r="CK114" s="128"/>
      <c r="CL114" s="128"/>
      <c r="CM114" s="128"/>
      <c r="CN114" s="128"/>
      <c r="CO114" s="128"/>
      <c r="CP114" s="128"/>
      <c r="CQ114" s="128"/>
      <c r="CR114" s="128"/>
      <c r="CS114" s="128"/>
      <c r="CT114" s="128"/>
      <c r="CU114" s="128"/>
      <c r="CV114" s="128"/>
      <c r="CW114" s="128"/>
      <c r="CX114" s="128"/>
      <c r="CY114" s="128"/>
      <c r="CZ114" s="128"/>
      <c r="DA114" s="128"/>
      <c r="DB114" s="128"/>
      <c r="DC114" s="128"/>
      <c r="DD114" s="128"/>
      <c r="DE114" s="172"/>
      <c r="DF114" s="171"/>
      <c r="DG114" s="128"/>
      <c r="DH114" s="128"/>
      <c r="DI114" s="128"/>
      <c r="DJ114" s="128"/>
      <c r="DK114" s="172"/>
      <c r="DT114" s="128"/>
      <c r="DU114" s="128"/>
      <c r="DV114" s="171"/>
    </row>
    <row r="115" spans="1:126" ht="14.25" hidden="1" customHeight="1" outlineLevel="1">
      <c r="E115" s="174"/>
      <c r="H115" s="94"/>
      <c r="I115" s="94"/>
      <c r="J115" s="94"/>
      <c r="M115" s="94"/>
      <c r="N115" s="94"/>
      <c r="O115" s="94"/>
      <c r="P115" s="94"/>
      <c r="Q115" s="94"/>
      <c r="W115" s="170"/>
      <c r="AC115" s="171"/>
      <c r="AD115" s="128"/>
      <c r="AE115" s="128"/>
      <c r="AF115" s="128"/>
      <c r="AG115" s="172"/>
      <c r="AH115" s="128"/>
      <c r="AI115" s="128"/>
      <c r="AJ115" s="128"/>
      <c r="AK115" s="172"/>
      <c r="AL115" s="173"/>
      <c r="AM115" s="128"/>
      <c r="AN115" s="128"/>
      <c r="AO115" s="128"/>
      <c r="AP115" s="128"/>
      <c r="AQ115" s="128"/>
      <c r="AR115" s="128"/>
      <c r="AS115" s="128"/>
      <c r="AT115" s="128"/>
      <c r="AU115" s="128"/>
      <c r="AV115" s="128"/>
      <c r="AW115" s="128"/>
      <c r="AX115" s="128"/>
      <c r="AY115" s="128"/>
      <c r="AZ115" s="128"/>
      <c r="BA115" s="128"/>
      <c r="BB115" s="128"/>
      <c r="BC115" s="128"/>
      <c r="BD115" s="128"/>
      <c r="BE115" s="128"/>
      <c r="BF115" s="128"/>
      <c r="BG115" s="128"/>
      <c r="BH115" s="128"/>
      <c r="BI115" s="128"/>
      <c r="BJ115" s="128"/>
      <c r="BK115" s="128"/>
      <c r="BL115" s="128"/>
      <c r="BM115" s="128"/>
      <c r="BN115" s="128"/>
      <c r="BO115" s="128"/>
      <c r="BP115" s="128"/>
      <c r="BQ115" s="128"/>
      <c r="BR115" s="128"/>
      <c r="BS115" s="128"/>
      <c r="BT115" s="128"/>
      <c r="BU115" s="172"/>
      <c r="BV115" s="173"/>
      <c r="BW115" s="128"/>
      <c r="BX115" s="128"/>
      <c r="BY115" s="128"/>
      <c r="BZ115" s="128"/>
      <c r="CA115" s="128"/>
      <c r="CB115" s="128"/>
      <c r="CC115" s="128"/>
      <c r="CD115" s="128"/>
      <c r="CE115" s="128"/>
      <c r="CF115" s="128"/>
      <c r="CG115" s="128"/>
      <c r="CH115" s="128"/>
      <c r="CI115" s="128"/>
      <c r="CJ115" s="128"/>
      <c r="CK115" s="128"/>
      <c r="CL115" s="128"/>
      <c r="CM115" s="128"/>
      <c r="CN115" s="128"/>
      <c r="CO115" s="128"/>
      <c r="CP115" s="128"/>
      <c r="CQ115" s="128"/>
      <c r="CR115" s="128"/>
      <c r="CS115" s="128"/>
      <c r="CT115" s="128"/>
      <c r="CU115" s="128"/>
      <c r="CV115" s="128"/>
      <c r="CW115" s="128"/>
      <c r="CX115" s="128"/>
      <c r="CY115" s="128"/>
      <c r="CZ115" s="128"/>
      <c r="DA115" s="128"/>
      <c r="DB115" s="128"/>
      <c r="DC115" s="128"/>
      <c r="DD115" s="128"/>
      <c r="DE115" s="172"/>
      <c r="DF115" s="171"/>
      <c r="DG115" s="128"/>
      <c r="DH115" s="128"/>
      <c r="DI115" s="128"/>
      <c r="DJ115" s="128"/>
      <c r="DK115" s="172"/>
      <c r="DT115" s="128"/>
      <c r="DU115" s="128"/>
      <c r="DV115" s="171"/>
    </row>
    <row r="116" spans="1:126" ht="14.25" hidden="1" customHeight="1" outlineLevel="1">
      <c r="H116" s="94"/>
      <c r="I116" s="94"/>
      <c r="J116" s="94"/>
      <c r="M116" s="94"/>
      <c r="N116" s="94"/>
      <c r="O116" s="94"/>
      <c r="P116" s="94"/>
      <c r="Q116" s="94"/>
      <c r="W116" s="170"/>
      <c r="AC116" s="175"/>
      <c r="AD116" s="176"/>
      <c r="AE116" s="176"/>
      <c r="AF116" s="176"/>
      <c r="AG116" s="177"/>
      <c r="AH116" s="176"/>
      <c r="AI116" s="176"/>
      <c r="AJ116" s="176"/>
      <c r="AK116" s="177"/>
      <c r="AL116" s="178"/>
      <c r="AM116" s="176"/>
      <c r="AN116" s="176"/>
      <c r="AO116" s="176"/>
      <c r="AP116" s="176"/>
      <c r="AQ116" s="176"/>
      <c r="AR116" s="176"/>
      <c r="AS116" s="176"/>
      <c r="AT116" s="176"/>
      <c r="AU116" s="176"/>
      <c r="AV116" s="176"/>
      <c r="AW116" s="176"/>
      <c r="AX116" s="176"/>
      <c r="AY116" s="176"/>
      <c r="AZ116" s="176"/>
      <c r="BA116" s="176"/>
      <c r="BB116" s="176"/>
      <c r="BC116" s="176"/>
      <c r="BD116" s="176"/>
      <c r="BE116" s="176"/>
      <c r="BF116" s="176"/>
      <c r="BG116" s="176"/>
      <c r="BH116" s="176"/>
      <c r="BI116" s="176"/>
      <c r="BJ116" s="176"/>
      <c r="BK116" s="176"/>
      <c r="BL116" s="176"/>
      <c r="BM116" s="176"/>
      <c r="BN116" s="176"/>
      <c r="BO116" s="176"/>
      <c r="BP116" s="176"/>
      <c r="BQ116" s="176"/>
      <c r="BR116" s="176"/>
      <c r="BS116" s="176"/>
      <c r="BT116" s="176"/>
      <c r="BU116" s="177"/>
      <c r="BV116" s="178"/>
      <c r="BW116" s="176"/>
      <c r="BX116" s="176"/>
      <c r="BY116" s="176"/>
      <c r="BZ116" s="176"/>
      <c r="CA116" s="176"/>
      <c r="CB116" s="176"/>
      <c r="CC116" s="176"/>
      <c r="CD116" s="176"/>
      <c r="CE116" s="176"/>
      <c r="CF116" s="176"/>
      <c r="CG116" s="176"/>
      <c r="CH116" s="176"/>
      <c r="CI116" s="176"/>
      <c r="CJ116" s="176"/>
      <c r="CK116" s="176"/>
      <c r="CL116" s="176"/>
      <c r="CM116" s="176"/>
      <c r="CN116" s="176"/>
      <c r="CO116" s="176"/>
      <c r="CP116" s="176"/>
      <c r="CQ116" s="176"/>
      <c r="CR116" s="176"/>
      <c r="CS116" s="176"/>
      <c r="CT116" s="176"/>
      <c r="CU116" s="176"/>
      <c r="CV116" s="176"/>
      <c r="CW116" s="176"/>
      <c r="CX116" s="176"/>
      <c r="CY116" s="176"/>
      <c r="CZ116" s="176"/>
      <c r="DA116" s="176"/>
      <c r="DB116" s="176"/>
      <c r="DC116" s="176"/>
      <c r="DD116" s="176"/>
      <c r="DE116" s="177"/>
      <c r="DF116" s="175"/>
      <c r="DG116" s="176"/>
      <c r="DH116" s="176"/>
      <c r="DI116" s="176"/>
      <c r="DJ116" s="176"/>
      <c r="DK116" s="177"/>
      <c r="DT116" s="176"/>
      <c r="DU116" s="176"/>
      <c r="DV116" s="175"/>
    </row>
    <row r="117" spans="1:126" ht="14.25" hidden="1" customHeight="1" outlineLevel="1">
      <c r="E117" s="96" t="s">
        <v>290</v>
      </c>
      <c r="H117" s="94"/>
      <c r="I117" s="94"/>
      <c r="J117" s="94"/>
      <c r="M117" s="94"/>
      <c r="N117" s="94"/>
      <c r="O117" s="94"/>
      <c r="P117" s="94"/>
      <c r="Q117" s="94"/>
      <c r="W117" s="170"/>
      <c r="AC117" s="94"/>
      <c r="AD117" s="94"/>
      <c r="AE117" s="94"/>
      <c r="AF117" s="94"/>
      <c r="AG117" s="94"/>
      <c r="AH117" s="94"/>
      <c r="AI117" s="94"/>
      <c r="AJ117" s="94"/>
      <c r="AK117" s="94"/>
      <c r="AL117" s="179"/>
      <c r="AM117" s="94"/>
      <c r="AN117" s="94"/>
      <c r="AO117" s="94"/>
      <c r="AP117" s="94"/>
      <c r="AQ117" s="94"/>
      <c r="AR117" s="94"/>
      <c r="AS117" s="94"/>
      <c r="AT117" s="94"/>
      <c r="AU117" s="94"/>
      <c r="AV117" s="94"/>
      <c r="AW117" s="94"/>
      <c r="AX117" s="94"/>
      <c r="AY117" s="94"/>
      <c r="AZ117" s="94"/>
      <c r="BA117" s="94"/>
      <c r="BB117" s="94"/>
      <c r="BC117" s="94"/>
      <c r="BD117" s="94"/>
      <c r="BE117" s="94"/>
      <c r="BF117" s="94"/>
      <c r="BG117" s="94"/>
      <c r="BH117" s="94"/>
      <c r="BI117" s="94"/>
      <c r="BJ117" s="94"/>
      <c r="BK117" s="94"/>
      <c r="BL117" s="94"/>
      <c r="BM117" s="94"/>
      <c r="BN117" s="94"/>
      <c r="BO117" s="94"/>
      <c r="BP117" s="94"/>
      <c r="BQ117" s="94"/>
      <c r="BR117" s="94"/>
      <c r="BS117" s="94"/>
      <c r="BT117" s="94"/>
      <c r="BU117" s="94"/>
      <c r="BV117" s="179"/>
      <c r="BW117" s="94"/>
      <c r="BX117" s="94"/>
      <c r="BY117" s="94"/>
      <c r="BZ117" s="94"/>
      <c r="CA117" s="94"/>
      <c r="CB117" s="94"/>
      <c r="CC117" s="94"/>
      <c r="CD117" s="94"/>
      <c r="CE117" s="94"/>
      <c r="CF117" s="94"/>
      <c r="CG117" s="94"/>
      <c r="CH117" s="94"/>
      <c r="CI117" s="94"/>
      <c r="CJ117" s="94"/>
      <c r="CK117" s="94"/>
      <c r="CL117" s="94"/>
      <c r="CM117" s="94"/>
      <c r="CN117" s="94"/>
      <c r="CO117" s="94"/>
      <c r="CP117" s="94"/>
      <c r="CQ117" s="94"/>
      <c r="CR117" s="94"/>
      <c r="CS117" s="94"/>
      <c r="CT117" s="94"/>
      <c r="CU117" s="94"/>
      <c r="CV117" s="94"/>
      <c r="CW117" s="94"/>
      <c r="CX117" s="94"/>
      <c r="CY117" s="94"/>
      <c r="CZ117" s="94"/>
      <c r="DA117" s="94"/>
      <c r="DB117" s="94"/>
      <c r="DC117" s="94"/>
      <c r="DD117" s="94"/>
      <c r="DE117" s="94"/>
      <c r="DF117" s="94"/>
      <c r="DG117" s="94"/>
      <c r="DH117" s="94"/>
      <c r="DI117" s="94"/>
      <c r="DJ117" s="94"/>
      <c r="DK117" s="94"/>
      <c r="DT117" s="94"/>
      <c r="DU117" s="94"/>
      <c r="DV117" s="94"/>
    </row>
    <row r="118" spans="1:126" ht="14.25" hidden="1" customHeight="1" outlineLevel="1">
      <c r="E118" s="174" t="s">
        <v>111</v>
      </c>
      <c r="H118" s="94"/>
      <c r="I118" s="94"/>
      <c r="J118" s="94"/>
      <c r="M118" s="94"/>
      <c r="N118" s="94"/>
      <c r="O118" s="94"/>
      <c r="P118" s="94"/>
      <c r="Q118" s="94"/>
      <c r="W118" s="170"/>
      <c r="AC118" s="94"/>
      <c r="AD118" s="94"/>
      <c r="AE118" s="94"/>
      <c r="AF118" s="94"/>
      <c r="AG118" s="94"/>
      <c r="AH118" s="94"/>
      <c r="AI118" s="94"/>
      <c r="AJ118" s="94"/>
      <c r="AK118" s="94"/>
      <c r="AL118" s="179"/>
      <c r="AM118" s="94"/>
      <c r="AN118" s="94"/>
      <c r="AO118" s="94"/>
      <c r="AP118" s="94"/>
      <c r="AQ118" s="94"/>
      <c r="AR118" s="94"/>
      <c r="AS118" s="94"/>
      <c r="AT118" s="94"/>
      <c r="AU118" s="94"/>
      <c r="AV118" s="94"/>
      <c r="AW118" s="94"/>
      <c r="AX118" s="94"/>
      <c r="AY118" s="94"/>
      <c r="AZ118" s="94"/>
      <c r="BA118" s="94"/>
      <c r="BB118" s="94"/>
      <c r="BC118" s="94"/>
      <c r="BD118" s="94"/>
      <c r="BE118" s="94"/>
      <c r="BF118" s="94"/>
      <c r="BG118" s="94"/>
      <c r="BH118" s="94"/>
      <c r="BI118" s="94"/>
      <c r="BJ118" s="94"/>
      <c r="BK118" s="94"/>
      <c r="BL118" s="94"/>
      <c r="BM118" s="94"/>
      <c r="BN118" s="94"/>
      <c r="BO118" s="94"/>
      <c r="BP118" s="94"/>
      <c r="BQ118" s="94"/>
      <c r="BR118" s="94"/>
      <c r="BS118" s="94"/>
      <c r="BT118" s="94"/>
      <c r="BU118" s="94"/>
      <c r="BV118" s="179"/>
      <c r="BW118" s="94"/>
      <c r="BX118" s="94"/>
      <c r="BY118" s="94"/>
      <c r="BZ118" s="94"/>
      <c r="CA118" s="94"/>
      <c r="CB118" s="94"/>
      <c r="CC118" s="94"/>
      <c r="CD118" s="94"/>
      <c r="CE118" s="94"/>
      <c r="CF118" s="94"/>
      <c r="CG118" s="94"/>
      <c r="CH118" s="94"/>
      <c r="CI118" s="94"/>
      <c r="CJ118" s="94"/>
      <c r="CK118" s="94"/>
      <c r="CL118" s="94"/>
      <c r="CM118" s="94"/>
      <c r="CN118" s="94"/>
      <c r="CO118" s="94"/>
      <c r="CP118" s="94"/>
      <c r="CQ118" s="94"/>
      <c r="CR118" s="94"/>
      <c r="CS118" s="94"/>
      <c r="CT118" s="94"/>
      <c r="CU118" s="94"/>
      <c r="CV118" s="94"/>
      <c r="CW118" s="94"/>
      <c r="CX118" s="94"/>
      <c r="CY118" s="94"/>
      <c r="CZ118" s="94"/>
      <c r="DA118" s="94"/>
      <c r="DB118" s="94"/>
      <c r="DC118" s="94"/>
      <c r="DD118" s="94"/>
      <c r="DE118" s="94"/>
      <c r="DF118" s="94"/>
      <c r="DG118" s="94"/>
      <c r="DH118" s="94"/>
      <c r="DI118" s="94"/>
      <c r="DJ118" s="94"/>
      <c r="DK118" s="94"/>
      <c r="DT118" s="94"/>
      <c r="DU118" s="94"/>
      <c r="DV118" s="94"/>
    </row>
    <row r="119" spans="1:126" ht="14.25" hidden="1" customHeight="1" outlineLevel="1">
      <c r="E119" s="174" t="s">
        <v>254</v>
      </c>
      <c r="H119" s="94"/>
      <c r="I119" s="94"/>
      <c r="J119" s="94"/>
      <c r="M119" s="94"/>
      <c r="N119" s="94"/>
      <c r="O119" s="94"/>
      <c r="P119" s="94"/>
      <c r="Q119" s="94"/>
      <c r="W119" s="170"/>
      <c r="AC119" s="94"/>
      <c r="AD119" s="94"/>
      <c r="AE119" s="94"/>
      <c r="AF119" s="94"/>
      <c r="AG119" s="94"/>
      <c r="AH119" s="94"/>
      <c r="AI119" s="94"/>
      <c r="AJ119" s="94"/>
      <c r="AK119" s="94"/>
      <c r="AL119" s="179"/>
      <c r="AM119" s="94"/>
      <c r="AN119" s="94"/>
      <c r="AO119" s="94"/>
      <c r="AP119" s="94"/>
      <c r="AQ119" s="94"/>
      <c r="AR119" s="94"/>
      <c r="AS119" s="94"/>
      <c r="AT119" s="94"/>
      <c r="AU119" s="94"/>
      <c r="AV119" s="94"/>
      <c r="AW119" s="94"/>
      <c r="AX119" s="94"/>
      <c r="AY119" s="94"/>
      <c r="AZ119" s="94"/>
      <c r="BA119" s="94"/>
      <c r="BB119" s="94"/>
      <c r="BC119" s="94"/>
      <c r="BD119" s="94"/>
      <c r="BE119" s="94"/>
      <c r="BF119" s="94"/>
      <c r="BG119" s="94"/>
      <c r="BH119" s="94"/>
      <c r="BI119" s="94"/>
      <c r="BJ119" s="94"/>
      <c r="BK119" s="94"/>
      <c r="BL119" s="94"/>
      <c r="BM119" s="94"/>
      <c r="BN119" s="94"/>
      <c r="BO119" s="94"/>
      <c r="BP119" s="94"/>
      <c r="BQ119" s="94"/>
      <c r="BR119" s="94"/>
      <c r="BS119" s="94"/>
      <c r="BT119" s="94"/>
      <c r="BU119" s="94"/>
      <c r="BV119" s="179"/>
      <c r="BW119" s="94"/>
      <c r="BX119" s="94"/>
      <c r="BY119" s="94"/>
      <c r="BZ119" s="94"/>
      <c r="CA119" s="94"/>
      <c r="CB119" s="94"/>
      <c r="CC119" s="94"/>
      <c r="CD119" s="94"/>
      <c r="CE119" s="94"/>
      <c r="CF119" s="94"/>
      <c r="CG119" s="94"/>
      <c r="CH119" s="94"/>
      <c r="CI119" s="94"/>
      <c r="CJ119" s="94"/>
      <c r="CK119" s="94"/>
      <c r="CL119" s="94"/>
      <c r="CM119" s="94"/>
      <c r="CN119" s="94"/>
      <c r="CO119" s="94"/>
      <c r="CP119" s="94"/>
      <c r="CQ119" s="94"/>
      <c r="CR119" s="94"/>
      <c r="CS119" s="94"/>
      <c r="CT119" s="94"/>
      <c r="CU119" s="94"/>
      <c r="CV119" s="94"/>
      <c r="CW119" s="94"/>
      <c r="CX119" s="94"/>
      <c r="CY119" s="94"/>
      <c r="CZ119" s="94"/>
      <c r="DA119" s="94"/>
      <c r="DB119" s="94"/>
      <c r="DC119" s="94"/>
      <c r="DD119" s="94"/>
      <c r="DE119" s="94"/>
      <c r="DF119" s="94"/>
      <c r="DG119" s="94"/>
      <c r="DH119" s="94"/>
      <c r="DI119" s="94"/>
      <c r="DJ119" s="94"/>
      <c r="DK119" s="94"/>
      <c r="DT119" s="94"/>
      <c r="DU119" s="94"/>
      <c r="DV119" s="94"/>
    </row>
    <row r="120" spans="1:126" ht="14.25" hidden="1" customHeight="1" outlineLevel="1">
      <c r="H120" s="94"/>
      <c r="I120" s="94"/>
      <c r="J120" s="94"/>
      <c r="M120" s="94"/>
      <c r="N120" s="94"/>
      <c r="O120" s="94"/>
      <c r="P120" s="94"/>
      <c r="Q120" s="94"/>
      <c r="W120" s="170"/>
      <c r="AC120" s="94"/>
      <c r="AD120" s="94"/>
      <c r="AE120" s="94"/>
      <c r="AF120" s="94"/>
      <c r="AG120" s="94"/>
      <c r="AH120" s="94"/>
      <c r="AI120" s="94"/>
      <c r="AJ120" s="94"/>
      <c r="AK120" s="94"/>
      <c r="AL120" s="179"/>
      <c r="AM120" s="94"/>
      <c r="AN120" s="94"/>
      <c r="AO120" s="94"/>
      <c r="AP120" s="94"/>
      <c r="AQ120" s="94"/>
      <c r="AR120" s="94"/>
      <c r="AS120" s="94"/>
      <c r="AT120" s="94"/>
      <c r="AU120" s="94"/>
      <c r="AV120" s="94"/>
      <c r="AW120" s="94"/>
      <c r="AX120" s="94"/>
      <c r="AY120" s="94"/>
      <c r="AZ120" s="94"/>
      <c r="BA120" s="94"/>
      <c r="BB120" s="94"/>
      <c r="BC120" s="94"/>
      <c r="BD120" s="94"/>
      <c r="BE120" s="94"/>
      <c r="BF120" s="94"/>
      <c r="BG120" s="94"/>
      <c r="BH120" s="94"/>
      <c r="BI120" s="94"/>
      <c r="BJ120" s="94"/>
      <c r="BK120" s="94"/>
      <c r="BL120" s="94"/>
      <c r="BM120" s="94"/>
      <c r="BN120" s="94"/>
      <c r="BO120" s="94"/>
      <c r="BP120" s="94"/>
      <c r="BQ120" s="94"/>
      <c r="BR120" s="94"/>
      <c r="BS120" s="94"/>
      <c r="BT120" s="94"/>
      <c r="BU120" s="94"/>
      <c r="BV120" s="179"/>
      <c r="BW120" s="94"/>
      <c r="BX120" s="94"/>
      <c r="BY120" s="94"/>
      <c r="BZ120" s="94"/>
      <c r="CA120" s="94"/>
      <c r="CB120" s="94"/>
      <c r="CC120" s="94"/>
      <c r="CD120" s="94"/>
      <c r="CE120" s="94"/>
      <c r="CF120" s="94"/>
      <c r="CG120" s="94"/>
      <c r="CH120" s="94"/>
      <c r="CI120" s="94"/>
      <c r="CJ120" s="94"/>
      <c r="CK120" s="94"/>
      <c r="CL120" s="94"/>
      <c r="CM120" s="94"/>
      <c r="CN120" s="94"/>
      <c r="CO120" s="94"/>
      <c r="CP120" s="94"/>
      <c r="CQ120" s="94"/>
      <c r="CR120" s="94"/>
      <c r="CS120" s="94"/>
      <c r="CT120" s="94"/>
      <c r="CU120" s="94"/>
      <c r="CV120" s="94"/>
      <c r="CW120" s="94"/>
      <c r="CX120" s="94"/>
      <c r="CY120" s="94"/>
      <c r="CZ120" s="94"/>
      <c r="DA120" s="94"/>
      <c r="DB120" s="94"/>
      <c r="DC120" s="94"/>
      <c r="DD120" s="94"/>
      <c r="DE120" s="94"/>
      <c r="DF120" s="94"/>
      <c r="DG120" s="94"/>
      <c r="DH120" s="94"/>
      <c r="DI120" s="94"/>
      <c r="DJ120" s="94"/>
      <c r="DK120" s="94"/>
      <c r="DT120" s="94"/>
      <c r="DU120" s="94"/>
      <c r="DV120" s="94"/>
    </row>
    <row r="121" spans="1:126" ht="14.25" hidden="1" customHeight="1" outlineLevel="1">
      <c r="H121" s="94"/>
      <c r="I121" s="94"/>
      <c r="J121" s="94"/>
      <c r="M121" s="94"/>
      <c r="N121" s="94"/>
      <c r="O121" s="94"/>
      <c r="P121" s="94"/>
      <c r="Q121" s="94"/>
      <c r="W121" s="170"/>
      <c r="AC121" s="94"/>
      <c r="AD121" s="94"/>
      <c r="AE121" s="94"/>
      <c r="AF121" s="94"/>
      <c r="AG121" s="94"/>
      <c r="AH121" s="94"/>
      <c r="AI121" s="94"/>
      <c r="AJ121" s="94"/>
      <c r="AK121" s="94"/>
      <c r="AL121" s="179"/>
      <c r="AM121" s="94"/>
      <c r="AN121" s="94"/>
      <c r="AO121" s="94"/>
      <c r="AP121" s="94"/>
      <c r="AQ121" s="94"/>
      <c r="AR121" s="94"/>
      <c r="AS121" s="94"/>
      <c r="AT121" s="94"/>
      <c r="AU121" s="94"/>
      <c r="AV121" s="94"/>
      <c r="AW121" s="94"/>
      <c r="AX121" s="94"/>
      <c r="AY121" s="94"/>
      <c r="AZ121" s="94"/>
      <c r="BA121" s="94"/>
      <c r="BB121" s="94"/>
      <c r="BC121" s="94"/>
      <c r="BD121" s="94"/>
      <c r="BE121" s="94"/>
      <c r="BF121" s="94"/>
      <c r="BG121" s="94"/>
      <c r="BH121" s="94"/>
      <c r="BI121" s="94"/>
      <c r="BJ121" s="94"/>
      <c r="BK121" s="94"/>
      <c r="BL121" s="94"/>
      <c r="BM121" s="94"/>
      <c r="BN121" s="94"/>
      <c r="BO121" s="94"/>
      <c r="BP121" s="94"/>
      <c r="BQ121" s="94"/>
      <c r="BR121" s="94"/>
      <c r="BS121" s="94"/>
      <c r="BT121" s="94"/>
      <c r="BU121" s="94"/>
      <c r="BV121" s="179"/>
      <c r="BW121" s="94"/>
      <c r="BX121" s="94"/>
      <c r="BY121" s="94"/>
      <c r="BZ121" s="94"/>
      <c r="CA121" s="94"/>
      <c r="CB121" s="94"/>
      <c r="CC121" s="94"/>
      <c r="CD121" s="94"/>
      <c r="CE121" s="94"/>
      <c r="CF121" s="94"/>
      <c r="CG121" s="94"/>
      <c r="CH121" s="94"/>
      <c r="CI121" s="94"/>
      <c r="CJ121" s="94"/>
      <c r="CK121" s="94"/>
      <c r="CL121" s="94"/>
      <c r="CM121" s="94"/>
      <c r="CN121" s="94"/>
      <c r="CO121" s="94"/>
      <c r="CP121" s="94"/>
      <c r="CQ121" s="94"/>
      <c r="CR121" s="94"/>
      <c r="CS121" s="94"/>
      <c r="CT121" s="94"/>
      <c r="CU121" s="94"/>
      <c r="CV121" s="94"/>
      <c r="CW121" s="94"/>
      <c r="CX121" s="94"/>
      <c r="CY121" s="94"/>
      <c r="CZ121" s="94"/>
      <c r="DA121" s="94"/>
      <c r="DB121" s="94"/>
      <c r="DC121" s="94"/>
      <c r="DD121" s="94"/>
      <c r="DE121" s="94"/>
      <c r="DF121" s="94"/>
      <c r="DG121" s="94"/>
      <c r="DH121" s="94"/>
      <c r="DI121" s="94"/>
      <c r="DJ121" s="94"/>
      <c r="DK121" s="94"/>
      <c r="DT121" s="94"/>
      <c r="DU121" s="94"/>
      <c r="DV121" s="94"/>
    </row>
    <row r="122" spans="1:126" ht="14.25" hidden="1" customHeight="1" outlineLevel="1">
      <c r="H122" s="94"/>
      <c r="I122" s="94"/>
      <c r="J122" s="94"/>
      <c r="M122" s="94"/>
      <c r="N122" s="94"/>
      <c r="O122" s="94"/>
      <c r="P122" s="94"/>
      <c r="Q122" s="94"/>
      <c r="W122" s="170"/>
      <c r="AC122" s="94"/>
      <c r="AD122" s="94"/>
      <c r="AE122" s="94"/>
      <c r="AF122" s="94"/>
      <c r="AG122" s="94"/>
      <c r="AH122" s="94"/>
      <c r="AI122" s="94"/>
      <c r="AJ122" s="94"/>
      <c r="AK122" s="94"/>
      <c r="AL122" s="179"/>
      <c r="AM122" s="94"/>
      <c r="AN122" s="94"/>
      <c r="AO122" s="94"/>
      <c r="AP122" s="94"/>
      <c r="AQ122" s="94"/>
      <c r="AR122" s="94"/>
      <c r="AS122" s="94"/>
      <c r="AT122" s="94"/>
      <c r="AU122" s="94"/>
      <c r="AV122" s="94"/>
      <c r="AW122" s="94"/>
      <c r="AX122" s="94"/>
      <c r="AY122" s="94"/>
      <c r="AZ122" s="94"/>
      <c r="BA122" s="94"/>
      <c r="BB122" s="94"/>
      <c r="BC122" s="94"/>
      <c r="BD122" s="94"/>
      <c r="BE122" s="94"/>
      <c r="BF122" s="94"/>
      <c r="BG122" s="94"/>
      <c r="BH122" s="94"/>
      <c r="BI122" s="94"/>
      <c r="BJ122" s="94"/>
      <c r="BK122" s="94"/>
      <c r="BL122" s="94"/>
      <c r="BM122" s="94"/>
      <c r="BN122" s="94"/>
      <c r="BO122" s="94"/>
      <c r="BP122" s="94"/>
      <c r="BQ122" s="94"/>
      <c r="BR122" s="94"/>
      <c r="BS122" s="94"/>
      <c r="BT122" s="94"/>
      <c r="BU122" s="94"/>
      <c r="BV122" s="179"/>
      <c r="BW122" s="94"/>
      <c r="BX122" s="94"/>
      <c r="BY122" s="94"/>
      <c r="BZ122" s="94"/>
      <c r="CA122" s="94"/>
      <c r="CB122" s="94"/>
      <c r="CC122" s="94"/>
      <c r="CD122" s="94"/>
      <c r="CE122" s="94"/>
      <c r="CF122" s="94"/>
      <c r="CG122" s="94"/>
      <c r="CH122" s="94"/>
      <c r="CI122" s="94"/>
      <c r="CJ122" s="94"/>
      <c r="CK122" s="94"/>
      <c r="CL122" s="94"/>
      <c r="CM122" s="94"/>
      <c r="CN122" s="94"/>
      <c r="CO122" s="94"/>
      <c r="CP122" s="94"/>
      <c r="CQ122" s="94"/>
      <c r="CR122" s="94"/>
      <c r="CS122" s="94"/>
      <c r="CT122" s="94"/>
      <c r="CU122" s="94"/>
      <c r="CV122" s="94"/>
      <c r="CW122" s="94"/>
      <c r="CX122" s="94"/>
      <c r="CY122" s="94"/>
      <c r="CZ122" s="94"/>
      <c r="DA122" s="94"/>
      <c r="DB122" s="94"/>
      <c r="DC122" s="94"/>
      <c r="DD122" s="94"/>
      <c r="DE122" s="94"/>
      <c r="DF122" s="94"/>
      <c r="DG122" s="94"/>
      <c r="DH122" s="94"/>
      <c r="DI122" s="94"/>
      <c r="DJ122" s="94"/>
      <c r="DK122" s="94"/>
      <c r="DT122" s="94"/>
      <c r="DU122" s="94"/>
      <c r="DV122" s="94"/>
    </row>
    <row r="123" spans="1:126" ht="14.25" hidden="1" customHeight="1" outlineLevel="1">
      <c r="H123" s="94"/>
      <c r="I123" s="94"/>
      <c r="J123" s="94"/>
      <c r="M123" s="94"/>
      <c r="N123" s="94"/>
      <c r="O123" s="94"/>
      <c r="P123" s="94"/>
      <c r="Q123" s="94"/>
      <c r="W123" s="170"/>
      <c r="AC123" s="94"/>
      <c r="AD123" s="94"/>
      <c r="AE123" s="94"/>
      <c r="AF123" s="94"/>
      <c r="AG123" s="94"/>
      <c r="AH123" s="94"/>
      <c r="AI123" s="94"/>
      <c r="AJ123" s="94"/>
      <c r="AK123" s="94"/>
      <c r="AL123" s="179"/>
      <c r="AM123" s="94"/>
      <c r="AN123" s="94"/>
      <c r="AO123" s="94"/>
      <c r="AP123" s="94"/>
      <c r="AQ123" s="94"/>
      <c r="AR123" s="94"/>
      <c r="AS123" s="94"/>
      <c r="AT123" s="94"/>
      <c r="AU123" s="94"/>
      <c r="AV123" s="94"/>
      <c r="AW123" s="94"/>
      <c r="AX123" s="94"/>
      <c r="AY123" s="94"/>
      <c r="AZ123" s="94"/>
      <c r="BA123" s="94"/>
      <c r="BB123" s="94"/>
      <c r="BC123" s="94"/>
      <c r="BD123" s="94"/>
      <c r="BE123" s="94"/>
      <c r="BF123" s="94"/>
      <c r="BG123" s="94"/>
      <c r="BH123" s="94"/>
      <c r="BI123" s="94"/>
      <c r="BJ123" s="94"/>
      <c r="BK123" s="94"/>
      <c r="BL123" s="94"/>
      <c r="BM123" s="94"/>
      <c r="BN123" s="94"/>
      <c r="BO123" s="94"/>
      <c r="BP123" s="94"/>
      <c r="BQ123" s="94"/>
      <c r="BR123" s="94"/>
      <c r="BS123" s="94"/>
      <c r="BT123" s="94"/>
      <c r="BU123" s="94"/>
      <c r="BV123" s="179"/>
      <c r="BW123" s="94"/>
      <c r="BX123" s="94"/>
      <c r="BY123" s="94"/>
      <c r="BZ123" s="94"/>
      <c r="CA123" s="94"/>
      <c r="CB123" s="94"/>
      <c r="CC123" s="94"/>
      <c r="CD123" s="94"/>
      <c r="CE123" s="94"/>
      <c r="CF123" s="94"/>
      <c r="CG123" s="94"/>
      <c r="CH123" s="94"/>
      <c r="CI123" s="94"/>
      <c r="CJ123" s="94"/>
      <c r="CK123" s="94"/>
      <c r="CL123" s="94"/>
      <c r="CM123" s="94"/>
      <c r="CN123" s="94"/>
      <c r="CO123" s="94"/>
      <c r="CP123" s="94"/>
      <c r="CQ123" s="94"/>
      <c r="CR123" s="94"/>
      <c r="CS123" s="94"/>
      <c r="CT123" s="94"/>
      <c r="CU123" s="94"/>
      <c r="CV123" s="94"/>
      <c r="CW123" s="94"/>
      <c r="CX123" s="94"/>
      <c r="CY123" s="94"/>
      <c r="CZ123" s="94"/>
      <c r="DA123" s="94"/>
      <c r="DB123" s="94"/>
      <c r="DC123" s="94"/>
      <c r="DD123" s="94"/>
      <c r="DE123" s="94"/>
      <c r="DF123" s="94"/>
      <c r="DG123" s="94"/>
      <c r="DH123" s="94"/>
      <c r="DI123" s="94"/>
      <c r="DJ123" s="94"/>
      <c r="DK123" s="94"/>
      <c r="DT123" s="94"/>
      <c r="DU123" s="94"/>
      <c r="DV123" s="94"/>
    </row>
    <row r="124" spans="1:126" ht="14.25" hidden="1" customHeight="1" outlineLevel="1">
      <c r="H124" s="94"/>
      <c r="I124" s="94"/>
      <c r="J124" s="94"/>
      <c r="M124" s="94"/>
      <c r="N124" s="94"/>
      <c r="O124" s="94"/>
      <c r="P124" s="94"/>
      <c r="Q124" s="94"/>
      <c r="W124" s="170"/>
      <c r="AC124" s="94"/>
      <c r="AD124" s="94"/>
      <c r="AE124" s="94"/>
      <c r="AF124" s="94"/>
      <c r="AG124" s="94"/>
      <c r="AH124" s="94"/>
      <c r="AI124" s="94"/>
      <c r="AJ124" s="94"/>
      <c r="AK124" s="94"/>
      <c r="AL124" s="179"/>
      <c r="AM124" s="94"/>
      <c r="AN124" s="94"/>
      <c r="AO124" s="94"/>
      <c r="AP124" s="94"/>
      <c r="AQ124" s="94"/>
      <c r="AR124" s="94"/>
      <c r="AS124" s="94"/>
      <c r="AT124" s="94"/>
      <c r="AU124" s="94"/>
      <c r="AV124" s="94"/>
      <c r="AW124" s="94"/>
      <c r="AX124" s="94"/>
      <c r="AY124" s="94"/>
      <c r="AZ124" s="94"/>
      <c r="BA124" s="94"/>
      <c r="BB124" s="94"/>
      <c r="BC124" s="94"/>
      <c r="BD124" s="94"/>
      <c r="BE124" s="94"/>
      <c r="BF124" s="94"/>
      <c r="BG124" s="94"/>
      <c r="BH124" s="94"/>
      <c r="BI124" s="94"/>
      <c r="BJ124" s="94"/>
      <c r="BK124" s="94"/>
      <c r="BL124" s="94"/>
      <c r="BM124" s="94"/>
      <c r="BN124" s="94"/>
      <c r="BO124" s="94"/>
      <c r="BP124" s="94"/>
      <c r="BQ124" s="94"/>
      <c r="BR124" s="94"/>
      <c r="BS124" s="94"/>
      <c r="BT124" s="94"/>
      <c r="BU124" s="94"/>
      <c r="BV124" s="179"/>
      <c r="BW124" s="94"/>
      <c r="BX124" s="94"/>
      <c r="BY124" s="94"/>
      <c r="BZ124" s="94"/>
      <c r="CA124" s="94"/>
      <c r="CB124" s="94"/>
      <c r="CC124" s="94"/>
      <c r="CD124" s="94"/>
      <c r="CE124" s="94"/>
      <c r="CF124" s="94"/>
      <c r="CG124" s="94"/>
      <c r="CH124" s="94"/>
      <c r="CI124" s="94"/>
      <c r="CJ124" s="94"/>
      <c r="CK124" s="94"/>
      <c r="CL124" s="94"/>
      <c r="CM124" s="94"/>
      <c r="CN124" s="94"/>
      <c r="CO124" s="94"/>
      <c r="CP124" s="94"/>
      <c r="CQ124" s="94"/>
      <c r="CR124" s="94"/>
      <c r="CS124" s="94"/>
      <c r="CT124" s="94"/>
      <c r="CU124" s="94"/>
      <c r="CV124" s="94"/>
      <c r="CW124" s="94"/>
      <c r="CX124" s="94"/>
      <c r="CY124" s="94"/>
      <c r="CZ124" s="94"/>
      <c r="DA124" s="94"/>
      <c r="DB124" s="94"/>
      <c r="DC124" s="94"/>
      <c r="DD124" s="94"/>
      <c r="DE124" s="94"/>
      <c r="DF124" s="94"/>
      <c r="DG124" s="94"/>
      <c r="DH124" s="94"/>
      <c r="DI124" s="94"/>
      <c r="DJ124" s="94"/>
      <c r="DK124" s="94"/>
      <c r="DT124" s="94"/>
      <c r="DU124" s="94"/>
      <c r="DV124" s="94"/>
    </row>
    <row r="125" spans="1:126" ht="14.25" hidden="1" customHeight="1" outlineLevel="1">
      <c r="H125" s="94"/>
      <c r="I125" s="94"/>
      <c r="J125" s="94"/>
      <c r="M125" s="94"/>
      <c r="N125" s="94"/>
      <c r="O125" s="94"/>
      <c r="P125" s="94"/>
      <c r="Q125" s="94"/>
      <c r="W125" s="170"/>
      <c r="AC125" s="94"/>
      <c r="AD125" s="94"/>
      <c r="AE125" s="94"/>
      <c r="AF125" s="94"/>
      <c r="AG125" s="94"/>
      <c r="AH125" s="94"/>
      <c r="AI125" s="94"/>
      <c r="AJ125" s="94"/>
      <c r="AK125" s="94"/>
      <c r="AL125" s="179"/>
      <c r="AM125" s="94"/>
      <c r="AN125" s="94"/>
      <c r="AO125" s="94"/>
      <c r="AP125" s="94"/>
      <c r="AQ125" s="94"/>
      <c r="AR125" s="94"/>
      <c r="AS125" s="94"/>
      <c r="AT125" s="94"/>
      <c r="AU125" s="94"/>
      <c r="AV125" s="94"/>
      <c r="AW125" s="94"/>
      <c r="AX125" s="94"/>
      <c r="AY125" s="94"/>
      <c r="AZ125" s="94"/>
      <c r="BA125" s="94"/>
      <c r="BB125" s="94"/>
      <c r="BC125" s="94"/>
      <c r="BD125" s="94"/>
      <c r="BE125" s="94"/>
      <c r="BF125" s="94"/>
      <c r="BG125" s="94"/>
      <c r="BH125" s="94"/>
      <c r="BI125" s="94"/>
      <c r="BJ125" s="94"/>
      <c r="BK125" s="94"/>
      <c r="BL125" s="94"/>
      <c r="BM125" s="94"/>
      <c r="BN125" s="94"/>
      <c r="BO125" s="94"/>
      <c r="BP125" s="94"/>
      <c r="BQ125" s="94"/>
      <c r="BR125" s="94"/>
      <c r="BS125" s="94"/>
      <c r="BT125" s="94"/>
      <c r="BU125" s="94"/>
      <c r="BV125" s="179"/>
      <c r="BW125" s="94"/>
      <c r="BX125" s="94"/>
      <c r="BY125" s="94"/>
      <c r="BZ125" s="94"/>
      <c r="CA125" s="94"/>
      <c r="CB125" s="94"/>
      <c r="CC125" s="94"/>
      <c r="CD125" s="94"/>
      <c r="CE125" s="94"/>
      <c r="CF125" s="94"/>
      <c r="CG125" s="94"/>
      <c r="CH125" s="94"/>
      <c r="CI125" s="94"/>
      <c r="CJ125" s="94"/>
      <c r="CK125" s="94"/>
      <c r="CL125" s="94"/>
      <c r="CM125" s="94"/>
      <c r="CN125" s="94"/>
      <c r="CO125" s="94"/>
      <c r="CP125" s="94"/>
      <c r="CQ125" s="94"/>
      <c r="CR125" s="94"/>
      <c r="CS125" s="94"/>
      <c r="CT125" s="94"/>
      <c r="CU125" s="94"/>
      <c r="CV125" s="94"/>
      <c r="CW125" s="94"/>
      <c r="CX125" s="94"/>
      <c r="CY125" s="94"/>
      <c r="CZ125" s="94"/>
      <c r="DA125" s="94"/>
      <c r="DB125" s="94"/>
      <c r="DC125" s="94"/>
      <c r="DD125" s="94"/>
      <c r="DE125" s="94"/>
      <c r="DF125" s="94"/>
      <c r="DG125" s="94"/>
      <c r="DH125" s="94"/>
      <c r="DI125" s="94"/>
      <c r="DJ125" s="94"/>
      <c r="DK125" s="94"/>
      <c r="DT125" s="94"/>
      <c r="DU125" s="94"/>
      <c r="DV125" s="94"/>
    </row>
    <row r="126" spans="1:126" ht="14.25" hidden="1" customHeight="1" outlineLevel="1">
      <c r="H126" s="94"/>
      <c r="I126" s="94"/>
      <c r="J126" s="94"/>
      <c r="M126" s="94"/>
      <c r="N126" s="94"/>
      <c r="O126" s="94"/>
      <c r="P126" s="94"/>
      <c r="Q126" s="94"/>
      <c r="W126" s="170"/>
      <c r="AC126" s="94"/>
      <c r="AD126" s="94"/>
      <c r="AE126" s="94"/>
      <c r="AF126" s="94"/>
      <c r="AG126" s="94"/>
      <c r="AH126" s="94"/>
      <c r="AI126" s="94"/>
      <c r="AJ126" s="94"/>
      <c r="AK126" s="94"/>
      <c r="AL126" s="179"/>
      <c r="AM126" s="94"/>
      <c r="AN126" s="94"/>
      <c r="AO126" s="94"/>
      <c r="AP126" s="94"/>
      <c r="AQ126" s="94"/>
      <c r="AR126" s="94"/>
      <c r="AS126" s="94"/>
      <c r="AT126" s="94"/>
      <c r="AU126" s="94"/>
      <c r="AV126" s="94"/>
      <c r="AW126" s="94"/>
      <c r="AX126" s="94"/>
      <c r="AY126" s="94"/>
      <c r="AZ126" s="94"/>
      <c r="BA126" s="94"/>
      <c r="BB126" s="94"/>
      <c r="BC126" s="94"/>
      <c r="BD126" s="94"/>
      <c r="BE126" s="94"/>
      <c r="BF126" s="94"/>
      <c r="BG126" s="94"/>
      <c r="BH126" s="94"/>
      <c r="BI126" s="94"/>
      <c r="BJ126" s="94"/>
      <c r="BK126" s="94"/>
      <c r="BL126" s="94"/>
      <c r="BM126" s="94"/>
      <c r="BN126" s="94"/>
      <c r="BO126" s="94"/>
      <c r="BP126" s="94"/>
      <c r="BQ126" s="94"/>
      <c r="BR126" s="94"/>
      <c r="BS126" s="94"/>
      <c r="BT126" s="94"/>
      <c r="BU126" s="94"/>
      <c r="BV126" s="179"/>
      <c r="BW126" s="94"/>
      <c r="BX126" s="94"/>
      <c r="BY126" s="94"/>
      <c r="BZ126" s="94"/>
      <c r="CA126" s="94"/>
      <c r="CB126" s="94"/>
      <c r="CC126" s="94"/>
      <c r="CD126" s="94"/>
      <c r="CE126" s="94"/>
      <c r="CF126" s="94"/>
      <c r="CG126" s="94"/>
      <c r="CH126" s="94"/>
      <c r="CI126" s="94"/>
      <c r="CJ126" s="94"/>
      <c r="CK126" s="94"/>
      <c r="CL126" s="94"/>
      <c r="CM126" s="94"/>
      <c r="CN126" s="94"/>
      <c r="CO126" s="94"/>
      <c r="CP126" s="94"/>
      <c r="CQ126" s="94"/>
      <c r="CR126" s="94"/>
      <c r="CS126" s="94"/>
      <c r="CT126" s="94"/>
      <c r="CU126" s="94"/>
      <c r="CV126" s="94"/>
      <c r="CW126" s="94"/>
      <c r="CX126" s="94"/>
      <c r="CY126" s="94"/>
      <c r="CZ126" s="94"/>
      <c r="DA126" s="94"/>
      <c r="DB126" s="94"/>
      <c r="DC126" s="94"/>
      <c r="DD126" s="94"/>
      <c r="DE126" s="94"/>
      <c r="DF126" s="94"/>
      <c r="DG126" s="94"/>
      <c r="DH126" s="94"/>
      <c r="DI126" s="94"/>
      <c r="DJ126" s="94"/>
      <c r="DK126" s="94"/>
      <c r="DT126" s="94"/>
      <c r="DU126" s="94"/>
      <c r="DV126" s="94"/>
    </row>
    <row r="127" spans="1:126" ht="14.25" hidden="1" customHeight="1" outlineLevel="1">
      <c r="H127" s="94"/>
      <c r="I127" s="94"/>
      <c r="J127" s="94"/>
      <c r="M127" s="94"/>
      <c r="N127" s="94"/>
      <c r="O127" s="94"/>
      <c r="P127" s="94"/>
      <c r="Q127" s="94"/>
      <c r="W127" s="170"/>
      <c r="AC127" s="94"/>
      <c r="AD127" s="94"/>
      <c r="AE127" s="94"/>
      <c r="AF127" s="94"/>
      <c r="AG127" s="94"/>
      <c r="AH127" s="94"/>
      <c r="AI127" s="94"/>
      <c r="AJ127" s="94"/>
      <c r="AK127" s="94"/>
      <c r="AL127" s="179"/>
      <c r="AM127" s="94"/>
      <c r="AN127" s="94"/>
      <c r="AO127" s="94"/>
      <c r="AP127" s="94"/>
      <c r="AQ127" s="94"/>
      <c r="AR127" s="94"/>
      <c r="AS127" s="94"/>
      <c r="AT127" s="94"/>
      <c r="AU127" s="94"/>
      <c r="AV127" s="94"/>
      <c r="AW127" s="94"/>
      <c r="AX127" s="94"/>
      <c r="AY127" s="94"/>
      <c r="AZ127" s="94"/>
      <c r="BA127" s="94"/>
      <c r="BB127" s="94"/>
      <c r="BC127" s="94"/>
      <c r="BD127" s="94"/>
      <c r="BE127" s="94"/>
      <c r="BF127" s="94"/>
      <c r="BG127" s="94"/>
      <c r="BH127" s="94"/>
      <c r="BI127" s="94"/>
      <c r="BJ127" s="94"/>
      <c r="BK127" s="94"/>
      <c r="BL127" s="94"/>
      <c r="BM127" s="94"/>
      <c r="BN127" s="94"/>
      <c r="BO127" s="94"/>
      <c r="BP127" s="94"/>
      <c r="BQ127" s="94"/>
      <c r="BR127" s="94"/>
      <c r="BS127" s="94"/>
      <c r="BT127" s="94"/>
      <c r="BU127" s="94"/>
      <c r="BV127" s="179"/>
      <c r="BW127" s="94"/>
      <c r="BX127" s="94"/>
      <c r="BY127" s="94"/>
      <c r="BZ127" s="94"/>
      <c r="CA127" s="94"/>
      <c r="CB127" s="94"/>
      <c r="CC127" s="94"/>
      <c r="CD127" s="94"/>
      <c r="CE127" s="94"/>
      <c r="CF127" s="94"/>
      <c r="CG127" s="94"/>
      <c r="CH127" s="94"/>
      <c r="CI127" s="94"/>
      <c r="CJ127" s="94"/>
      <c r="CK127" s="94"/>
      <c r="CL127" s="94"/>
      <c r="CM127" s="94"/>
      <c r="CN127" s="94"/>
      <c r="CO127" s="94"/>
      <c r="CP127" s="94"/>
      <c r="CQ127" s="94"/>
      <c r="CR127" s="94"/>
      <c r="CS127" s="94"/>
      <c r="CT127" s="94"/>
      <c r="CU127" s="94"/>
      <c r="CV127" s="94"/>
      <c r="CW127" s="94"/>
      <c r="CX127" s="94"/>
      <c r="CY127" s="94"/>
      <c r="CZ127" s="94"/>
      <c r="DA127" s="94"/>
      <c r="DB127" s="94"/>
      <c r="DC127" s="94"/>
      <c r="DD127" s="94"/>
      <c r="DE127" s="94"/>
      <c r="DF127" s="94"/>
      <c r="DG127" s="94"/>
      <c r="DH127" s="94"/>
      <c r="DI127" s="94"/>
      <c r="DJ127" s="94"/>
      <c r="DK127" s="94"/>
      <c r="DT127" s="94"/>
      <c r="DU127" s="94"/>
      <c r="DV127" s="94"/>
    </row>
    <row r="128" spans="1:126" ht="12" collapsed="1">
      <c r="A128" s="94"/>
      <c r="B128" s="94"/>
      <c r="C128" s="94"/>
      <c r="D128" s="94"/>
      <c r="E128" s="94"/>
      <c r="F128" s="94"/>
      <c r="G128" s="94"/>
      <c r="H128" s="94"/>
      <c r="I128" s="94"/>
      <c r="J128" s="94"/>
      <c r="L128" s="94"/>
      <c r="V128" s="94"/>
      <c r="W128" s="94"/>
      <c r="X128" s="94"/>
      <c r="Y128" s="94"/>
      <c r="Z128" s="94"/>
      <c r="AA128" s="94"/>
      <c r="AB128" s="94"/>
      <c r="AC128" s="94"/>
      <c r="AD128" s="94"/>
      <c r="AE128" s="94"/>
      <c r="AF128" s="94"/>
      <c r="AG128" s="94"/>
      <c r="AH128" s="94"/>
      <c r="AI128" s="94"/>
      <c r="AJ128" s="94"/>
      <c r="AK128" s="94"/>
      <c r="AL128" s="179"/>
      <c r="AM128" s="94"/>
      <c r="AN128" s="94"/>
      <c r="AO128" s="94"/>
      <c r="AP128" s="94"/>
      <c r="AQ128" s="94"/>
      <c r="AR128" s="94"/>
      <c r="AS128" s="94"/>
      <c r="AT128" s="94"/>
      <c r="AU128" s="94"/>
      <c r="AV128" s="94"/>
      <c r="AW128" s="94"/>
      <c r="AX128" s="94"/>
      <c r="AY128" s="94"/>
      <c r="AZ128" s="94"/>
      <c r="BA128" s="94"/>
      <c r="BB128" s="94"/>
      <c r="BC128" s="94"/>
      <c r="BD128" s="94"/>
      <c r="BE128" s="94"/>
      <c r="BF128" s="94"/>
      <c r="BG128" s="94"/>
      <c r="BH128" s="94"/>
      <c r="BI128" s="94"/>
      <c r="BJ128" s="94"/>
      <c r="BK128" s="94"/>
      <c r="BL128" s="94"/>
      <c r="BM128" s="94"/>
      <c r="BN128" s="94"/>
      <c r="BO128" s="94"/>
      <c r="BP128" s="94"/>
      <c r="BQ128" s="94"/>
      <c r="BR128" s="94"/>
      <c r="BS128" s="94"/>
      <c r="BT128" s="94"/>
      <c r="BU128" s="94"/>
      <c r="BV128" s="179"/>
      <c r="BW128" s="94"/>
      <c r="BX128" s="94"/>
      <c r="BY128" s="94"/>
      <c r="BZ128" s="94"/>
      <c r="CA128" s="94"/>
      <c r="CB128" s="94"/>
      <c r="CC128" s="94"/>
      <c r="CD128" s="94"/>
      <c r="CE128" s="94"/>
      <c r="CF128" s="94"/>
      <c r="CG128" s="94"/>
      <c r="CH128" s="94"/>
      <c r="CI128" s="94"/>
      <c r="CJ128" s="94"/>
      <c r="CK128" s="94"/>
      <c r="CL128" s="94"/>
      <c r="CM128" s="94"/>
      <c r="CN128" s="94"/>
      <c r="CO128" s="94"/>
      <c r="CP128" s="94"/>
      <c r="CQ128" s="94"/>
      <c r="CR128" s="94"/>
      <c r="CS128" s="94"/>
      <c r="CT128" s="94"/>
      <c r="CU128" s="94"/>
      <c r="CV128" s="94"/>
      <c r="CW128" s="94"/>
      <c r="CX128" s="94"/>
      <c r="CY128" s="94"/>
      <c r="CZ128" s="94"/>
      <c r="DA128" s="94"/>
      <c r="DB128" s="94"/>
      <c r="DC128" s="94"/>
      <c r="DD128" s="94"/>
      <c r="DE128" s="94"/>
      <c r="DF128" s="94"/>
      <c r="DG128" s="94"/>
      <c r="DH128" s="94"/>
      <c r="DI128" s="94"/>
      <c r="DJ128" s="94"/>
      <c r="DK128" s="94"/>
      <c r="DL128" s="94"/>
      <c r="DM128" s="94"/>
      <c r="DN128" s="94"/>
      <c r="DO128" s="94"/>
      <c r="DP128" s="94"/>
      <c r="DQ128" s="94"/>
      <c r="DR128" s="94"/>
      <c r="DS128" s="94"/>
      <c r="DT128" s="94"/>
      <c r="DU128" s="94"/>
      <c r="DV128" s="94"/>
    </row>
    <row r="129" spans="1:126">
      <c r="A129" s="170"/>
      <c r="B129" s="94"/>
      <c r="C129" s="94"/>
      <c r="D129" s="94"/>
      <c r="E129" s="94"/>
      <c r="F129" s="94"/>
      <c r="G129" s="94"/>
      <c r="H129" s="94"/>
      <c r="I129" s="94"/>
      <c r="J129" s="94"/>
      <c r="L129" s="94"/>
      <c r="M129" s="94"/>
      <c r="N129" s="94"/>
      <c r="O129" s="94"/>
      <c r="P129" s="94"/>
      <c r="Q129" s="94"/>
      <c r="R129" s="94"/>
      <c r="S129" s="94"/>
      <c r="T129" s="94"/>
      <c r="U129" s="94"/>
      <c r="V129" s="94"/>
      <c r="W129" s="94"/>
      <c r="X129" s="94"/>
      <c r="Y129" s="94"/>
      <c r="Z129" s="94"/>
      <c r="AA129" s="94"/>
      <c r="AB129" s="94"/>
      <c r="AC129" s="94"/>
      <c r="AD129" s="94"/>
      <c r="AE129" s="94"/>
      <c r="AF129" s="94"/>
      <c r="AG129" s="94"/>
      <c r="AH129" s="94"/>
      <c r="AI129" s="94"/>
      <c r="AJ129" s="94"/>
      <c r="AK129" s="94"/>
      <c r="AL129" s="179"/>
      <c r="AM129" s="94"/>
      <c r="AN129" s="94"/>
      <c r="AO129" s="94"/>
      <c r="AP129" s="94"/>
      <c r="AQ129" s="94"/>
      <c r="AR129" s="94"/>
      <c r="AS129" s="94"/>
      <c r="AT129" s="94"/>
      <c r="AU129" s="94"/>
      <c r="AV129" s="94"/>
      <c r="AW129" s="94"/>
      <c r="AX129" s="94"/>
      <c r="AY129" s="94"/>
      <c r="AZ129" s="94"/>
      <c r="BA129" s="94"/>
      <c r="BB129" s="94"/>
      <c r="BC129" s="94"/>
      <c r="BD129" s="94"/>
      <c r="BE129" s="94"/>
      <c r="BF129" s="94"/>
      <c r="BG129" s="94"/>
      <c r="BH129" s="94"/>
      <c r="BI129" s="94"/>
      <c r="BJ129" s="94"/>
      <c r="BK129" s="94"/>
      <c r="BL129" s="94"/>
      <c r="BM129" s="94"/>
      <c r="BN129" s="94"/>
      <c r="BO129" s="94"/>
      <c r="BP129" s="94"/>
      <c r="BQ129" s="94"/>
      <c r="BR129" s="94"/>
      <c r="BS129" s="94"/>
      <c r="BT129" s="94"/>
      <c r="BU129" s="94"/>
      <c r="BV129" s="179"/>
      <c r="BW129" s="94"/>
      <c r="BX129" s="94"/>
      <c r="BY129" s="94"/>
      <c r="BZ129" s="94"/>
      <c r="CA129" s="94"/>
      <c r="CB129" s="94"/>
      <c r="CC129" s="94"/>
      <c r="CD129" s="94"/>
      <c r="CE129" s="94"/>
      <c r="CF129" s="94"/>
      <c r="CG129" s="94"/>
      <c r="CH129" s="94"/>
      <c r="CI129" s="94"/>
      <c r="CJ129" s="94"/>
      <c r="CK129" s="94"/>
      <c r="CL129" s="94"/>
      <c r="CM129" s="94"/>
      <c r="CN129" s="94"/>
      <c r="CO129" s="94"/>
      <c r="CP129" s="94"/>
      <c r="CQ129" s="94"/>
      <c r="CR129" s="94"/>
      <c r="CS129" s="94"/>
      <c r="CT129" s="94"/>
      <c r="CU129" s="94"/>
      <c r="CV129" s="94"/>
      <c r="CW129" s="94"/>
      <c r="CX129" s="94"/>
      <c r="CY129" s="94"/>
      <c r="CZ129" s="94"/>
      <c r="DA129" s="94"/>
      <c r="DB129" s="94"/>
      <c r="DC129" s="94"/>
      <c r="DD129" s="94"/>
      <c r="DE129" s="94"/>
      <c r="DF129" s="94"/>
      <c r="DG129" s="94"/>
      <c r="DH129" s="94"/>
      <c r="DI129" s="94"/>
      <c r="DJ129" s="94"/>
      <c r="DK129" s="94"/>
      <c r="DL129" s="94"/>
      <c r="DM129" s="94"/>
      <c r="DN129" s="94"/>
      <c r="DO129" s="94"/>
      <c r="DP129" s="94"/>
      <c r="DQ129" s="94"/>
      <c r="DR129" s="94"/>
      <c r="DS129" s="94"/>
      <c r="DT129" s="94"/>
      <c r="DU129" s="94"/>
      <c r="DV129" s="94"/>
    </row>
    <row r="130" spans="1:126" ht="12">
      <c r="A130" s="94"/>
      <c r="B130" s="94"/>
      <c r="C130" s="94"/>
      <c r="D130" s="94"/>
      <c r="E130" s="94"/>
      <c r="F130" s="94"/>
      <c r="G130" s="94"/>
      <c r="H130" s="94"/>
      <c r="I130" s="94"/>
      <c r="J130" s="94"/>
      <c r="L130" s="94"/>
      <c r="M130" s="94"/>
      <c r="N130" s="94"/>
      <c r="O130" s="94"/>
      <c r="P130" s="94"/>
      <c r="Q130" s="94"/>
      <c r="R130" s="94"/>
      <c r="S130" s="94"/>
      <c r="T130" s="94"/>
      <c r="U130" s="94"/>
      <c r="V130" s="94"/>
      <c r="W130" s="94"/>
      <c r="X130" s="94"/>
      <c r="Y130" s="94"/>
      <c r="Z130" s="94"/>
      <c r="AA130" s="94"/>
      <c r="AB130" s="94"/>
      <c r="AC130" s="94"/>
      <c r="AD130" s="94"/>
      <c r="AE130" s="94"/>
      <c r="AF130" s="94"/>
      <c r="AG130" s="94"/>
      <c r="AH130" s="94"/>
      <c r="AI130" s="94"/>
      <c r="AJ130" s="94"/>
      <c r="AK130" s="94"/>
      <c r="AL130" s="179"/>
      <c r="AM130" s="94"/>
      <c r="AN130" s="94"/>
      <c r="AO130" s="94"/>
      <c r="AP130" s="94"/>
      <c r="AQ130" s="94"/>
      <c r="AR130" s="94"/>
      <c r="AS130" s="94"/>
      <c r="AT130" s="94"/>
      <c r="AU130" s="94"/>
      <c r="AV130" s="94"/>
      <c r="AW130" s="94"/>
      <c r="AX130" s="94"/>
      <c r="AY130" s="94"/>
      <c r="AZ130" s="94"/>
      <c r="BA130" s="94"/>
      <c r="BB130" s="94"/>
      <c r="BC130" s="94"/>
      <c r="BD130" s="94"/>
      <c r="BE130" s="94"/>
      <c r="BF130" s="94"/>
      <c r="BG130" s="94"/>
      <c r="BH130" s="94"/>
      <c r="BI130" s="94"/>
      <c r="BJ130" s="94"/>
      <c r="BK130" s="94"/>
      <c r="BL130" s="94"/>
      <c r="BM130" s="94"/>
      <c r="BN130" s="94"/>
      <c r="BO130" s="94"/>
      <c r="BP130" s="94"/>
      <c r="BQ130" s="94"/>
      <c r="BR130" s="94"/>
      <c r="BS130" s="94"/>
      <c r="BT130" s="94"/>
      <c r="BU130" s="94"/>
      <c r="BV130" s="179"/>
      <c r="BW130" s="94"/>
      <c r="BX130" s="94"/>
      <c r="BY130" s="94"/>
      <c r="BZ130" s="94"/>
      <c r="CA130" s="94"/>
      <c r="CB130" s="94"/>
      <c r="CC130" s="94"/>
      <c r="CD130" s="94"/>
      <c r="CE130" s="94"/>
      <c r="CF130" s="94"/>
      <c r="CG130" s="94"/>
      <c r="CH130" s="94"/>
      <c r="CI130" s="94"/>
      <c r="CJ130" s="94"/>
      <c r="CK130" s="94"/>
      <c r="CL130" s="94"/>
      <c r="CM130" s="94"/>
      <c r="CN130" s="94"/>
      <c r="CO130" s="94"/>
      <c r="CP130" s="94"/>
      <c r="CQ130" s="94"/>
      <c r="CR130" s="94"/>
      <c r="CS130" s="94"/>
      <c r="CT130" s="94"/>
      <c r="CU130" s="94"/>
      <c r="CV130" s="94"/>
      <c r="CW130" s="94"/>
      <c r="CX130" s="94"/>
      <c r="CY130" s="94"/>
      <c r="CZ130" s="94"/>
      <c r="DA130" s="94"/>
      <c r="DB130" s="94"/>
      <c r="DC130" s="94"/>
      <c r="DD130" s="94"/>
      <c r="DE130" s="94"/>
      <c r="DF130" s="94"/>
      <c r="DG130" s="94"/>
      <c r="DH130" s="94"/>
      <c r="DI130" s="94"/>
      <c r="DJ130" s="94"/>
      <c r="DK130" s="94"/>
      <c r="DL130" s="94"/>
      <c r="DM130" s="94"/>
      <c r="DN130" s="94"/>
      <c r="DO130" s="94"/>
      <c r="DP130" s="94"/>
      <c r="DQ130" s="94"/>
      <c r="DR130" s="94"/>
      <c r="DS130" s="94"/>
      <c r="DT130" s="94"/>
      <c r="DU130" s="94"/>
      <c r="DV130" s="94"/>
    </row>
    <row r="131" spans="1:126" s="95" customFormat="1" ht="12">
      <c r="AL131" s="180"/>
      <c r="BV131" s="180"/>
    </row>
    <row r="139" spans="1:126" ht="15" customHeight="1"/>
    <row r="140" spans="1:126" ht="14.25" customHeight="1"/>
    <row r="141" spans="1:126" ht="14.25" customHeight="1"/>
    <row r="142" spans="1:126" ht="14.25" customHeight="1"/>
    <row r="143" spans="1:126" ht="14.25" customHeight="1"/>
    <row r="144" spans="1:126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</sheetData>
  <mergeCells count="9">
    <mergeCell ref="A97:A99"/>
    <mergeCell ref="A28:A33"/>
    <mergeCell ref="A34:A37"/>
    <mergeCell ref="A38:A61"/>
    <mergeCell ref="H41:H44"/>
    <mergeCell ref="A62:A73"/>
    <mergeCell ref="A74:A91"/>
    <mergeCell ref="A92:A93"/>
    <mergeCell ref="A94:A95"/>
  </mergeCells>
  <conditionalFormatting sqref="E5:E104">
    <cfRule type="expression" dxfId="1" priority="5">
      <formula>NOT(_xlfn.ISFORMULA(E5))</formula>
    </cfRule>
  </conditionalFormatting>
  <conditionalFormatting sqref="I38:I99">
    <cfRule type="cellIs" dxfId="0" priority="4" operator="notEqual">
      <formula>0</formula>
    </cfRule>
  </conditionalFormatting>
  <dataValidations count="2">
    <dataValidation type="list" allowBlank="1" showInputMessage="1" showErrorMessage="1" sqref="E26" xr:uid="{D7A0740F-5C80-40C8-A6E5-1D5B301E580D}">
      <formula1>$E$108:$E$115</formula1>
    </dataValidation>
    <dataValidation type="list" allowBlank="1" showInputMessage="1" showErrorMessage="1" sqref="E96" xr:uid="{364699C9-CFBD-49AC-97A5-43DE3E50EEA0}">
      <formula1>$E$118:$E$119</formula1>
    </dataValidation>
  </dataValidations>
  <hyperlinks>
    <hyperlink ref="E3" location="Export3" display="Export3" xr:uid="{29D15D95-F938-46DE-BDFB-7325F00D5602}"/>
  </hyperlinks>
  <pageMargins left="0.70866141732283472" right="0.59055118110236227" top="0.59055118110236227" bottom="0.59055118110236227" header="0.31496062992125984" footer="0.31496062992125984"/>
  <pageSetup paperSize="9" scale="55" orientation="portrait" horizontalDpi="4294967293" verticalDpi="4294967293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4</vt:i4>
      </vt:variant>
      <vt:variant>
        <vt:lpstr>Benannte Bereiche</vt:lpstr>
      </vt:variant>
      <vt:variant>
        <vt:i4>7</vt:i4>
      </vt:variant>
    </vt:vector>
  </HeadingPairs>
  <TitlesOfParts>
    <vt:vector size="11" baseType="lpstr">
      <vt:lpstr>PV_Module</vt:lpstr>
      <vt:lpstr>Sprachen</vt:lpstr>
      <vt:lpstr>Referenz</vt:lpstr>
      <vt:lpstr>Export</vt:lpstr>
      <vt:lpstr>Datum_Eingang</vt:lpstr>
      <vt:lpstr>Export!Druckbereich</vt:lpstr>
      <vt:lpstr>PV_Module!Druckbereich</vt:lpstr>
      <vt:lpstr>Export3</vt:lpstr>
      <vt:lpstr>Jahr</vt:lpstr>
      <vt:lpstr>PV_Module!Print_Area</vt:lpstr>
      <vt:lpstr>Sprache</vt:lpstr>
    </vt:vector>
  </TitlesOfParts>
  <Company>Swissolar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Fragebogen PV dfi 2025</dc:title>
  <dc:subject>Statistik Sonnenenergie</dc:subject>
  <dc:creator>Thomas Hostettler</dc:creator>
  <cp:lastModifiedBy>Thomas Hostettler</cp:lastModifiedBy>
  <cp:lastPrinted>2021-01-05T09:15:57Z</cp:lastPrinted>
  <dcterms:created xsi:type="dcterms:W3CDTF">2004-02-06T09:30:35Z</dcterms:created>
  <dcterms:modified xsi:type="dcterms:W3CDTF">2025-12-11T16:38:47Z</dcterms:modified>
</cp:coreProperties>
</file>